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D:\Habitat\Habitat - SIS\Información observatorio\Cemento y concreto\IV Trim 2025\"/>
    </mc:Choice>
  </mc:AlternateContent>
  <xr:revisionPtr revIDLastSave="0" documentId="13_ncr:1_{B88EF362-7F99-40E5-82E0-010B8E8F4703}" xr6:coauthVersionLast="47" xr6:coauthVersionMax="47" xr10:uidLastSave="{00000000-0000-0000-0000-000000000000}"/>
  <bookViews>
    <workbookView xWindow="-120" yWindow="-120" windowWidth="29040" windowHeight="15720" tabRatio="878" activeTab="3" xr2:uid="{00000000-000D-0000-FFFF-FFFF00000000}"/>
  </bookViews>
  <sheets>
    <sheet name="Contenido" sheetId="6" r:id="rId1"/>
    <sheet name="Metadato" sheetId="7" r:id="rId2"/>
    <sheet name="Gráfica 1" sheetId="16" state="hidden" r:id="rId3"/>
    <sheet name="Cuadro 1" sheetId="12" r:id="rId4"/>
    <sheet name="Cuadro 2" sheetId="8" r:id="rId5"/>
    <sheet name="Cuadro 3" sheetId="10" r:id="rId6"/>
    <sheet name="Cuadro 4" sheetId="9" r:id="rId7"/>
    <sheet name="Cuadro 5" sheetId="15" r:id="rId8"/>
    <sheet name="Cuadro 6" sheetId="11" r:id="rId9"/>
    <sheet name="Cuadro 7" sheetId="2" r:id="rId10"/>
    <sheet name="Cuadro 8" sheetId="4" r:id="rId11"/>
    <sheet name="Cuadro 9" sheetId="3" r:id="rId12"/>
    <sheet name="Cuadro 10" sheetId="14" r:id="rId13"/>
    <sheet name="Cuadro 11" sheetId="5" r:id="rId14"/>
    <sheet name="Cuadro 12" sheetId="13" r:id="rId15"/>
  </sheets>
  <definedNames>
    <definedName name="_xlnm._FilterDatabase" localSheetId="3" hidden="1">'Cuadro 1'!$12:$13</definedName>
    <definedName name="_xlnm._FilterDatabase" localSheetId="4" hidden="1">'Cuadro 2'!$A$12:$Q$114</definedName>
    <definedName name="_xlnm._FilterDatabase" localSheetId="5" hidden="1">'Cuadro 3'!$A$12:$G$13</definedName>
    <definedName name="_xlnm._FilterDatabase" localSheetId="6" hidden="1">'Cuadro 4'!$A$14:$H$25</definedName>
    <definedName name="_xlnm._FilterDatabase" localSheetId="7" hidden="1">'Cuadro 5'!$A$14:$I$25</definedName>
    <definedName name="_xlnm._FilterDatabase" localSheetId="9" hidden="1">'Cuadro 7'!#REF!</definedName>
    <definedName name="_xlnm._FilterDatabase" localSheetId="11" hidden="1">'Cuadro 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1" i="14" l="1"/>
  <c r="E191" i="14"/>
  <c r="F191" i="14"/>
  <c r="G191" i="14"/>
  <c r="D192" i="14"/>
  <c r="E192" i="14"/>
  <c r="F192" i="14"/>
  <c r="G192" i="14"/>
  <c r="D193" i="14"/>
  <c r="E193" i="14"/>
  <c r="F193" i="14"/>
  <c r="G193" i="14"/>
  <c r="D191" i="3"/>
  <c r="E191" i="3"/>
  <c r="F191" i="3"/>
  <c r="G191" i="3"/>
  <c r="D192" i="3"/>
  <c r="E192" i="3"/>
  <c r="F192" i="3"/>
  <c r="G192" i="3"/>
  <c r="D193" i="3"/>
  <c r="E193" i="3"/>
  <c r="F193" i="3"/>
  <c r="G193" i="3"/>
  <c r="D191" i="4"/>
  <c r="E191" i="4"/>
  <c r="F191" i="4"/>
  <c r="G191" i="4"/>
  <c r="D192" i="4"/>
  <c r="E192" i="4"/>
  <c r="F192" i="4"/>
  <c r="G192" i="4"/>
  <c r="D193" i="4"/>
  <c r="E193" i="4"/>
  <c r="F193" i="4"/>
  <c r="G193" i="4"/>
  <c r="D191" i="2"/>
  <c r="E191" i="2"/>
  <c r="F191" i="2"/>
  <c r="G191" i="2"/>
  <c r="D192" i="2"/>
  <c r="E192" i="2"/>
  <c r="F192" i="2"/>
  <c r="G192" i="2"/>
  <c r="D193" i="2"/>
  <c r="E193" i="2"/>
  <c r="F193" i="2"/>
  <c r="G193" i="2"/>
  <c r="D191" i="11"/>
  <c r="E191" i="11"/>
  <c r="F191" i="11"/>
  <c r="G191" i="11"/>
  <c r="D192" i="11"/>
  <c r="E192" i="11"/>
  <c r="F192" i="11"/>
  <c r="G192" i="11"/>
  <c r="D193" i="11"/>
  <c r="E193" i="11"/>
  <c r="F193" i="11"/>
  <c r="G193" i="11"/>
  <c r="D191" i="15"/>
  <c r="E191" i="15"/>
  <c r="F191" i="15"/>
  <c r="G191" i="15"/>
  <c r="D192" i="15"/>
  <c r="E192" i="15"/>
  <c r="F192" i="15"/>
  <c r="G192" i="15"/>
  <c r="D193" i="15"/>
  <c r="E193" i="15"/>
  <c r="F193" i="15"/>
  <c r="G193" i="15"/>
  <c r="D193" i="9"/>
  <c r="E193" i="9"/>
  <c r="F193" i="9"/>
  <c r="G193" i="9"/>
  <c r="D191" i="9"/>
  <c r="E191" i="9"/>
  <c r="F191" i="9"/>
  <c r="G191" i="9"/>
  <c r="D192" i="9"/>
  <c r="E192" i="9"/>
  <c r="F192" i="9"/>
  <c r="G192" i="9"/>
  <c r="D191" i="10"/>
  <c r="E191" i="10"/>
  <c r="F191" i="10"/>
  <c r="G191" i="10"/>
  <c r="D192" i="10"/>
  <c r="E192" i="10"/>
  <c r="F192" i="10"/>
  <c r="G192" i="10"/>
  <c r="D193" i="10"/>
  <c r="E193" i="10"/>
  <c r="F193" i="10"/>
  <c r="G193" i="10"/>
  <c r="F191" i="8"/>
  <c r="G191" i="8"/>
  <c r="H191" i="8"/>
  <c r="I191" i="8"/>
  <c r="J191" i="8"/>
  <c r="K191" i="8"/>
  <c r="L191" i="8"/>
  <c r="M191" i="8"/>
  <c r="N191" i="8"/>
  <c r="O191" i="8"/>
  <c r="P191" i="8"/>
  <c r="Q191" i="8"/>
  <c r="F192" i="8"/>
  <c r="G192" i="8"/>
  <c r="H192" i="8"/>
  <c r="I192" i="8"/>
  <c r="J192" i="8"/>
  <c r="K192" i="8"/>
  <c r="L192" i="8"/>
  <c r="M192" i="8"/>
  <c r="N192" i="8"/>
  <c r="O192" i="8"/>
  <c r="P192" i="8"/>
  <c r="Q192" i="8"/>
  <c r="F193" i="8"/>
  <c r="G193" i="8"/>
  <c r="H193" i="8"/>
  <c r="I193" i="8"/>
  <c r="J193" i="8"/>
  <c r="K193" i="8"/>
  <c r="L193" i="8"/>
  <c r="M193" i="8"/>
  <c r="N193" i="8"/>
  <c r="O193" i="8"/>
  <c r="P193" i="8"/>
  <c r="Q193" i="8"/>
  <c r="E188" i="12"/>
  <c r="E189" i="12"/>
  <c r="E190" i="12"/>
  <c r="E191" i="12"/>
  <c r="E192" i="12"/>
  <c r="E193" i="12"/>
  <c r="E187" i="12"/>
  <c r="E186" i="12"/>
  <c r="E185" i="12"/>
  <c r="E184" i="12"/>
  <c r="E183" i="12"/>
  <c r="E182" i="12"/>
  <c r="D191" i="12"/>
  <c r="F191" i="12"/>
  <c r="G191" i="12"/>
  <c r="D192" i="12"/>
  <c r="F192" i="12"/>
  <c r="G192" i="12"/>
  <c r="D193" i="12"/>
  <c r="F193" i="12"/>
  <c r="G193" i="12"/>
  <c r="C191" i="13" l="1"/>
  <c r="G193" i="13"/>
  <c r="I193" i="13"/>
  <c r="C193" i="5"/>
  <c r="D193" i="13" s="1"/>
  <c r="C190" i="5"/>
  <c r="E190" i="13" s="1"/>
  <c r="C191" i="5"/>
  <c r="J191" i="13" s="1"/>
  <c r="C192" i="5"/>
  <c r="G192" i="13" s="1"/>
  <c r="G189" i="14"/>
  <c r="G188"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3" i="14"/>
  <c r="G184" i="14"/>
  <c r="G185" i="14"/>
  <c r="G186" i="14"/>
  <c r="G187" i="14"/>
  <c r="G190" i="14"/>
  <c r="G182" i="14"/>
  <c r="G183" i="3"/>
  <c r="D190" i="14"/>
  <c r="E190" i="14"/>
  <c r="F190" i="14"/>
  <c r="D190" i="3"/>
  <c r="E190" i="3"/>
  <c r="F190" i="3"/>
  <c r="G190" i="3"/>
  <c r="D190" i="4"/>
  <c r="E190" i="4"/>
  <c r="F190" i="4"/>
  <c r="G190" i="4"/>
  <c r="D190" i="2"/>
  <c r="E190" i="2"/>
  <c r="F190" i="2"/>
  <c r="G190" i="2"/>
  <c r="D190" i="11"/>
  <c r="E190" i="11"/>
  <c r="F190" i="11"/>
  <c r="G190" i="11"/>
  <c r="D190" i="15"/>
  <c r="E190" i="15"/>
  <c r="F190" i="15"/>
  <c r="G190" i="15"/>
  <c r="G190" i="9"/>
  <c r="D190" i="9"/>
  <c r="E190" i="9"/>
  <c r="F190" i="9"/>
  <c r="D190" i="10"/>
  <c r="E190" i="10"/>
  <c r="F190" i="10"/>
  <c r="G190" i="10"/>
  <c r="G189" i="10"/>
  <c r="O190" i="8"/>
  <c r="P190" i="8"/>
  <c r="Q190" i="8"/>
  <c r="L190" i="8"/>
  <c r="M190" i="8"/>
  <c r="N190" i="8"/>
  <c r="I190" i="8"/>
  <c r="J190" i="8"/>
  <c r="K190" i="8"/>
  <c r="F190" i="8"/>
  <c r="G190" i="8"/>
  <c r="H190" i="8"/>
  <c r="D190" i="12"/>
  <c r="F190" i="12"/>
  <c r="G190" i="12"/>
  <c r="E186" i="14"/>
  <c r="E187" i="14"/>
  <c r="E188" i="14"/>
  <c r="E189" i="14"/>
  <c r="E185" i="14"/>
  <c r="G187" i="3"/>
  <c r="F184" i="3"/>
  <c r="E185" i="3"/>
  <c r="E186" i="3"/>
  <c r="E187" i="3"/>
  <c r="E188" i="3"/>
  <c r="E189" i="3"/>
  <c r="E184" i="3"/>
  <c r="E187" i="4"/>
  <c r="E188" i="4"/>
  <c r="E189" i="4"/>
  <c r="E186" i="4"/>
  <c r="E186" i="2"/>
  <c r="E187" i="2"/>
  <c r="E188" i="2"/>
  <c r="E189" i="2"/>
  <c r="E185" i="2"/>
  <c r="E187" i="11"/>
  <c r="E188" i="11"/>
  <c r="E189" i="11"/>
  <c r="E186" i="11"/>
  <c r="F185" i="15"/>
  <c r="F182" i="15"/>
  <c r="E187" i="15"/>
  <c r="E188" i="15"/>
  <c r="E189" i="15"/>
  <c r="E186" i="15"/>
  <c r="F183" i="9"/>
  <c r="E187" i="9"/>
  <c r="E188" i="9"/>
  <c r="E189" i="9"/>
  <c r="E186" i="9"/>
  <c r="E187" i="10"/>
  <c r="E188" i="10"/>
  <c r="E189" i="10"/>
  <c r="E186" i="10"/>
  <c r="Q186" i="8"/>
  <c r="O186" i="8"/>
  <c r="I185" i="8"/>
  <c r="J185" i="8"/>
  <c r="K185" i="8"/>
  <c r="I186" i="8"/>
  <c r="J186" i="8"/>
  <c r="K186" i="8"/>
  <c r="I187" i="8"/>
  <c r="J187" i="8"/>
  <c r="K187" i="8"/>
  <c r="I188" i="8"/>
  <c r="J188" i="8"/>
  <c r="K188" i="8"/>
  <c r="I189" i="8"/>
  <c r="J189" i="8"/>
  <c r="K189" i="8"/>
  <c r="K184" i="8"/>
  <c r="J184" i="8"/>
  <c r="I184" i="8"/>
  <c r="F186" i="12"/>
  <c r="D188" i="9"/>
  <c r="F188" i="9"/>
  <c r="G188" i="9"/>
  <c r="D189" i="9"/>
  <c r="F189" i="9"/>
  <c r="G189" i="9"/>
  <c r="J193" i="13" l="1"/>
  <c r="E191" i="13"/>
  <c r="J192" i="13"/>
  <c r="F192" i="13"/>
  <c r="E192" i="13"/>
  <c r="M193" i="13"/>
  <c r="M191" i="13"/>
  <c r="K193" i="13"/>
  <c r="K191" i="13"/>
  <c r="E193" i="13"/>
  <c r="I191" i="13"/>
  <c r="C193" i="13"/>
  <c r="H191" i="13"/>
  <c r="M192" i="13"/>
  <c r="G191" i="13"/>
  <c r="D190" i="13"/>
  <c r="C190" i="13"/>
  <c r="L190" i="13"/>
  <c r="L192" i="13"/>
  <c r="D192" i="13"/>
  <c r="J190" i="13"/>
  <c r="K190" i="13"/>
  <c r="H193" i="13"/>
  <c r="K192" i="13"/>
  <c r="C192" i="13"/>
  <c r="F191" i="13"/>
  <c r="I190" i="13"/>
  <c r="H190" i="13"/>
  <c r="F193" i="13"/>
  <c r="I192" i="13"/>
  <c r="L191" i="13"/>
  <c r="D191" i="13"/>
  <c r="G190" i="13"/>
  <c r="F190" i="13"/>
  <c r="H192" i="13"/>
  <c r="L193" i="13"/>
  <c r="M190" i="13"/>
  <c r="C187" i="5"/>
  <c r="E187" i="13" s="1"/>
  <c r="C188" i="5"/>
  <c r="J188" i="13" s="1"/>
  <c r="C189" i="5"/>
  <c r="G189" i="13" s="1"/>
  <c r="D187" i="14"/>
  <c r="F187" i="14"/>
  <c r="D188" i="14"/>
  <c r="F188" i="14"/>
  <c r="D189" i="14"/>
  <c r="F189" i="14"/>
  <c r="D187" i="3"/>
  <c r="F187" i="3"/>
  <c r="D188" i="3"/>
  <c r="F188" i="3"/>
  <c r="G188" i="3"/>
  <c r="D189" i="3"/>
  <c r="F189" i="3"/>
  <c r="G189" i="3"/>
  <c r="D187" i="4"/>
  <c r="F187" i="4"/>
  <c r="G187" i="4"/>
  <c r="D188" i="4"/>
  <c r="F188" i="4"/>
  <c r="G188" i="4"/>
  <c r="D189" i="4"/>
  <c r="F189" i="4"/>
  <c r="G189" i="4"/>
  <c r="D187" i="2"/>
  <c r="F187" i="2"/>
  <c r="G187" i="2"/>
  <c r="D188" i="2"/>
  <c r="F188" i="2"/>
  <c r="G188" i="2"/>
  <c r="D189" i="2"/>
  <c r="F189" i="2"/>
  <c r="G189" i="2"/>
  <c r="D187" i="11"/>
  <c r="F187" i="11"/>
  <c r="G187" i="11"/>
  <c r="D188" i="11"/>
  <c r="F188" i="11"/>
  <c r="G188" i="11"/>
  <c r="D189" i="11"/>
  <c r="F189" i="11"/>
  <c r="G189" i="11"/>
  <c r="D187" i="15"/>
  <c r="F187" i="15"/>
  <c r="G187" i="15"/>
  <c r="D188" i="15"/>
  <c r="F188" i="15"/>
  <c r="G188" i="15"/>
  <c r="D189" i="15"/>
  <c r="F189" i="15"/>
  <c r="G189" i="15"/>
  <c r="D187" i="9"/>
  <c r="F187" i="9"/>
  <c r="G187" i="9"/>
  <c r="D187" i="10"/>
  <c r="F187" i="10"/>
  <c r="G187" i="10"/>
  <c r="D188" i="10"/>
  <c r="F188" i="10"/>
  <c r="G188" i="10"/>
  <c r="D189" i="10"/>
  <c r="F189" i="10"/>
  <c r="F187" i="8"/>
  <c r="G187" i="8"/>
  <c r="H187" i="8"/>
  <c r="L187" i="8"/>
  <c r="M187" i="8"/>
  <c r="N187" i="8"/>
  <c r="O187" i="8"/>
  <c r="P187" i="8"/>
  <c r="Q187" i="8"/>
  <c r="F188" i="8"/>
  <c r="G188" i="8"/>
  <c r="H188" i="8"/>
  <c r="L188" i="8"/>
  <c r="M188" i="8"/>
  <c r="N188" i="8"/>
  <c r="O188" i="8"/>
  <c r="P188" i="8"/>
  <c r="Q188" i="8"/>
  <c r="F189" i="8"/>
  <c r="G189" i="8"/>
  <c r="H189" i="8"/>
  <c r="L189" i="8"/>
  <c r="M189" i="8"/>
  <c r="N189" i="8"/>
  <c r="O189" i="8"/>
  <c r="P189" i="8"/>
  <c r="Q189" i="8"/>
  <c r="D187" i="12"/>
  <c r="F187" i="12"/>
  <c r="G187" i="12"/>
  <c r="D188" i="12"/>
  <c r="F188" i="12"/>
  <c r="G188" i="12"/>
  <c r="D189" i="12"/>
  <c r="F189" i="12"/>
  <c r="G189" i="12"/>
  <c r="F171" i="14"/>
  <c r="F172" i="14"/>
  <c r="F173" i="14"/>
  <c r="F174" i="14"/>
  <c r="F175" i="14"/>
  <c r="F176" i="14"/>
  <c r="F177" i="14"/>
  <c r="F178" i="14"/>
  <c r="F179" i="14"/>
  <c r="F180" i="14"/>
  <c r="F181" i="14"/>
  <c r="F182" i="14"/>
  <c r="F183" i="14"/>
  <c r="F184" i="14"/>
  <c r="F185" i="14"/>
  <c r="F186" i="14"/>
  <c r="E176" i="14"/>
  <c r="E170" i="14"/>
  <c r="E177" i="14"/>
  <c r="E163" i="14"/>
  <c r="F125" i="14"/>
  <c r="E131" i="14"/>
  <c r="E129" i="14"/>
  <c r="D127" i="14"/>
  <c r="G182" i="3"/>
  <c r="G171" i="3"/>
  <c r="F174" i="3"/>
  <c r="F173" i="3"/>
  <c r="F175" i="3"/>
  <c r="F176" i="3"/>
  <c r="F177" i="3"/>
  <c r="F178" i="3"/>
  <c r="F179" i="3"/>
  <c r="F180" i="3"/>
  <c r="F181" i="3"/>
  <c r="F182" i="3"/>
  <c r="F183" i="3"/>
  <c r="F185" i="3"/>
  <c r="F186" i="3"/>
  <c r="E183" i="3"/>
  <c r="E176" i="3"/>
  <c r="D178" i="3"/>
  <c r="D173" i="3"/>
  <c r="G185" i="4"/>
  <c r="G177" i="4"/>
  <c r="F183" i="4"/>
  <c r="F180" i="4"/>
  <c r="F177" i="4"/>
  <c r="E176" i="4"/>
  <c r="D176" i="4"/>
  <c r="G181" i="2"/>
  <c r="F174" i="2"/>
  <c r="F182" i="11"/>
  <c r="E185" i="11"/>
  <c r="E184" i="11"/>
  <c r="E183" i="11"/>
  <c r="E182" i="11"/>
  <c r="E180" i="11"/>
  <c r="E178" i="11"/>
  <c r="D179" i="11"/>
  <c r="D174" i="11"/>
  <c r="G185" i="15"/>
  <c r="G182" i="15"/>
  <c r="G178" i="15"/>
  <c r="E185" i="15"/>
  <c r="E184" i="15"/>
  <c r="E183" i="15"/>
  <c r="E182" i="15"/>
  <c r="G178" i="9"/>
  <c r="G179" i="9"/>
  <c r="G180" i="9"/>
  <c r="G181" i="9"/>
  <c r="G182" i="9"/>
  <c r="G183" i="9"/>
  <c r="G184" i="9"/>
  <c r="G185" i="9"/>
  <c r="G186" i="9"/>
  <c r="F178" i="9"/>
  <c r="F179" i="9"/>
  <c r="F180" i="9"/>
  <c r="F181" i="9"/>
  <c r="F182" i="9"/>
  <c r="F184" i="9"/>
  <c r="F185" i="9"/>
  <c r="F186" i="9"/>
  <c r="E185" i="9"/>
  <c r="E184" i="9"/>
  <c r="E183" i="9"/>
  <c r="E182" i="9"/>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F179" i="10"/>
  <c r="F180" i="10"/>
  <c r="F181" i="10"/>
  <c r="F182" i="10"/>
  <c r="F183" i="10"/>
  <c r="F184" i="10"/>
  <c r="F185" i="10"/>
  <c r="F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118" i="10"/>
  <c r="D119" i="10"/>
  <c r="D120" i="10"/>
  <c r="D121" i="10"/>
  <c r="D122" i="10"/>
  <c r="D123" i="10"/>
  <c r="D124" i="10"/>
  <c r="D125" i="10"/>
  <c r="D126" i="10"/>
  <c r="D127" i="10"/>
  <c r="D128" i="10"/>
  <c r="D129" i="10"/>
  <c r="D130" i="10"/>
  <c r="D131" i="10"/>
  <c r="D132" i="10"/>
  <c r="D133" i="10"/>
  <c r="D134" i="10"/>
  <c r="D135" i="10"/>
  <c r="D136" i="10"/>
  <c r="D137" i="10"/>
  <c r="D138" i="10"/>
  <c r="D139" i="10"/>
  <c r="D140" i="10"/>
  <c r="D141" i="10"/>
  <c r="D142" i="10"/>
  <c r="D143" i="10"/>
  <c r="D144" i="10"/>
  <c r="D145" i="10"/>
  <c r="D146" i="10"/>
  <c r="D147" i="10"/>
  <c r="D148" i="10"/>
  <c r="D149" i="10"/>
  <c r="D150" i="10"/>
  <c r="D151" i="10"/>
  <c r="D152" i="10"/>
  <c r="D153" i="10"/>
  <c r="D154" i="10"/>
  <c r="D155" i="10"/>
  <c r="D156" i="10"/>
  <c r="D157" i="10"/>
  <c r="D158" i="10"/>
  <c r="D159" i="10"/>
  <c r="D160" i="10"/>
  <c r="D161" i="10"/>
  <c r="D162" i="10"/>
  <c r="D163" i="10"/>
  <c r="D164" i="10"/>
  <c r="D165" i="10"/>
  <c r="D166" i="10"/>
  <c r="D167" i="10"/>
  <c r="D168" i="10"/>
  <c r="D169" i="10"/>
  <c r="D170" i="10"/>
  <c r="D171" i="10"/>
  <c r="D172" i="10"/>
  <c r="D173" i="10"/>
  <c r="D174" i="10"/>
  <c r="D175" i="10"/>
  <c r="D176" i="10"/>
  <c r="D177" i="10"/>
  <c r="D178" i="10"/>
  <c r="D179" i="10"/>
  <c r="D180" i="10"/>
  <c r="D181" i="10"/>
  <c r="D182" i="10"/>
  <c r="D183" i="10"/>
  <c r="D184" i="10"/>
  <c r="D185" i="10"/>
  <c r="D186"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O64" i="8"/>
  <c r="P64" i="8"/>
  <c r="Q64" i="8"/>
  <c r="O65" i="8"/>
  <c r="P65" i="8"/>
  <c r="Q65" i="8"/>
  <c r="O66" i="8"/>
  <c r="P66" i="8"/>
  <c r="Q66" i="8"/>
  <c r="O67" i="8"/>
  <c r="P67" i="8"/>
  <c r="Q67" i="8"/>
  <c r="O68" i="8"/>
  <c r="P68" i="8"/>
  <c r="Q68" i="8"/>
  <c r="O69" i="8"/>
  <c r="P69" i="8"/>
  <c r="Q69" i="8"/>
  <c r="O70" i="8"/>
  <c r="P70" i="8"/>
  <c r="Q70" i="8"/>
  <c r="O71" i="8"/>
  <c r="P71" i="8"/>
  <c r="Q71" i="8"/>
  <c r="O72" i="8"/>
  <c r="P72" i="8"/>
  <c r="Q72" i="8"/>
  <c r="O73" i="8"/>
  <c r="P73" i="8"/>
  <c r="Q73" i="8"/>
  <c r="O74" i="8"/>
  <c r="P74" i="8"/>
  <c r="Q74" i="8"/>
  <c r="O75" i="8"/>
  <c r="P75" i="8"/>
  <c r="Q75" i="8"/>
  <c r="O76" i="8"/>
  <c r="P76" i="8"/>
  <c r="Q76" i="8"/>
  <c r="O77" i="8"/>
  <c r="P77" i="8"/>
  <c r="Q77" i="8"/>
  <c r="O78" i="8"/>
  <c r="P78" i="8"/>
  <c r="Q78" i="8"/>
  <c r="O79" i="8"/>
  <c r="P79" i="8"/>
  <c r="Q79" i="8"/>
  <c r="O80" i="8"/>
  <c r="P80" i="8"/>
  <c r="Q80" i="8"/>
  <c r="O81" i="8"/>
  <c r="P81" i="8"/>
  <c r="Q81" i="8"/>
  <c r="O82" i="8"/>
  <c r="P82" i="8"/>
  <c r="Q82" i="8"/>
  <c r="O83" i="8"/>
  <c r="P83" i="8"/>
  <c r="Q83" i="8"/>
  <c r="O84" i="8"/>
  <c r="P84" i="8"/>
  <c r="Q84" i="8"/>
  <c r="O85" i="8"/>
  <c r="P85" i="8"/>
  <c r="Q85" i="8"/>
  <c r="O86" i="8"/>
  <c r="P86" i="8"/>
  <c r="Q86" i="8"/>
  <c r="O87" i="8"/>
  <c r="P87" i="8"/>
  <c r="Q87" i="8"/>
  <c r="O88" i="8"/>
  <c r="P88" i="8"/>
  <c r="Q88" i="8"/>
  <c r="O89" i="8"/>
  <c r="P89" i="8"/>
  <c r="Q89" i="8"/>
  <c r="O90" i="8"/>
  <c r="P90" i="8"/>
  <c r="Q90" i="8"/>
  <c r="O91" i="8"/>
  <c r="P91" i="8"/>
  <c r="Q91" i="8"/>
  <c r="O92" i="8"/>
  <c r="P92" i="8"/>
  <c r="Q92" i="8"/>
  <c r="O93" i="8"/>
  <c r="P93" i="8"/>
  <c r="Q93" i="8"/>
  <c r="O94" i="8"/>
  <c r="P94" i="8"/>
  <c r="Q94" i="8"/>
  <c r="O95" i="8"/>
  <c r="P95" i="8"/>
  <c r="Q95" i="8"/>
  <c r="O96" i="8"/>
  <c r="P96" i="8"/>
  <c r="Q96" i="8"/>
  <c r="O97" i="8"/>
  <c r="P97" i="8"/>
  <c r="Q97" i="8"/>
  <c r="O98" i="8"/>
  <c r="P98" i="8"/>
  <c r="Q98" i="8"/>
  <c r="O99" i="8"/>
  <c r="P99" i="8"/>
  <c r="Q99" i="8"/>
  <c r="O100" i="8"/>
  <c r="P100" i="8"/>
  <c r="Q100" i="8"/>
  <c r="O101" i="8"/>
  <c r="P101" i="8"/>
  <c r="Q101" i="8"/>
  <c r="O102" i="8"/>
  <c r="P102" i="8"/>
  <c r="Q102" i="8"/>
  <c r="O103" i="8"/>
  <c r="P103" i="8"/>
  <c r="Q103" i="8"/>
  <c r="O104" i="8"/>
  <c r="P104" i="8"/>
  <c r="Q104" i="8"/>
  <c r="O105" i="8"/>
  <c r="P105" i="8"/>
  <c r="Q105" i="8"/>
  <c r="O106" i="8"/>
  <c r="P106" i="8"/>
  <c r="Q106" i="8"/>
  <c r="O107" i="8"/>
  <c r="P107" i="8"/>
  <c r="Q107" i="8"/>
  <c r="O108" i="8"/>
  <c r="P108" i="8"/>
  <c r="Q108" i="8"/>
  <c r="O109" i="8"/>
  <c r="P109" i="8"/>
  <c r="Q109" i="8"/>
  <c r="O110" i="8"/>
  <c r="P110" i="8"/>
  <c r="Q110" i="8"/>
  <c r="O111" i="8"/>
  <c r="P111" i="8"/>
  <c r="Q111" i="8"/>
  <c r="O112" i="8"/>
  <c r="P112" i="8"/>
  <c r="Q112" i="8"/>
  <c r="O113" i="8"/>
  <c r="P113" i="8"/>
  <c r="Q113" i="8"/>
  <c r="O114" i="8"/>
  <c r="P114" i="8"/>
  <c r="Q114" i="8"/>
  <c r="O115" i="8"/>
  <c r="P115" i="8"/>
  <c r="Q115" i="8"/>
  <c r="O116" i="8"/>
  <c r="P116" i="8"/>
  <c r="Q116" i="8"/>
  <c r="O117" i="8"/>
  <c r="P117" i="8"/>
  <c r="Q117" i="8"/>
  <c r="O118" i="8"/>
  <c r="P118" i="8"/>
  <c r="Q118" i="8"/>
  <c r="O119" i="8"/>
  <c r="P119" i="8"/>
  <c r="Q119" i="8"/>
  <c r="O120" i="8"/>
  <c r="P120" i="8"/>
  <c r="Q120" i="8"/>
  <c r="O121" i="8"/>
  <c r="P121" i="8"/>
  <c r="Q121" i="8"/>
  <c r="O122" i="8"/>
  <c r="P122" i="8"/>
  <c r="Q122" i="8"/>
  <c r="O123" i="8"/>
  <c r="P123" i="8"/>
  <c r="Q123" i="8"/>
  <c r="O124" i="8"/>
  <c r="P124" i="8"/>
  <c r="Q124" i="8"/>
  <c r="O125" i="8"/>
  <c r="P125" i="8"/>
  <c r="Q125" i="8"/>
  <c r="O126" i="8"/>
  <c r="P126" i="8"/>
  <c r="Q126" i="8"/>
  <c r="O127" i="8"/>
  <c r="P127" i="8"/>
  <c r="Q127" i="8"/>
  <c r="O128" i="8"/>
  <c r="P128" i="8"/>
  <c r="Q128" i="8"/>
  <c r="O129" i="8"/>
  <c r="P129" i="8"/>
  <c r="Q129" i="8"/>
  <c r="O130" i="8"/>
  <c r="P130" i="8"/>
  <c r="Q130" i="8"/>
  <c r="O131" i="8"/>
  <c r="P131" i="8"/>
  <c r="Q131" i="8"/>
  <c r="O132" i="8"/>
  <c r="P132" i="8"/>
  <c r="Q132" i="8"/>
  <c r="O133" i="8"/>
  <c r="P133" i="8"/>
  <c r="Q133" i="8"/>
  <c r="O134" i="8"/>
  <c r="P134" i="8"/>
  <c r="Q134" i="8"/>
  <c r="O135" i="8"/>
  <c r="P135" i="8"/>
  <c r="Q135" i="8"/>
  <c r="O136" i="8"/>
  <c r="P136" i="8"/>
  <c r="Q136" i="8"/>
  <c r="O137" i="8"/>
  <c r="P137" i="8"/>
  <c r="Q137" i="8"/>
  <c r="O138" i="8"/>
  <c r="P138" i="8"/>
  <c r="Q138" i="8"/>
  <c r="O139" i="8"/>
  <c r="P139" i="8"/>
  <c r="Q139" i="8"/>
  <c r="O140" i="8"/>
  <c r="P140" i="8"/>
  <c r="Q140" i="8"/>
  <c r="O141" i="8"/>
  <c r="P141" i="8"/>
  <c r="Q141" i="8"/>
  <c r="O142" i="8"/>
  <c r="P142" i="8"/>
  <c r="Q142" i="8"/>
  <c r="O143" i="8"/>
  <c r="P143" i="8"/>
  <c r="Q143" i="8"/>
  <c r="O144" i="8"/>
  <c r="P144" i="8"/>
  <c r="Q144" i="8"/>
  <c r="O145" i="8"/>
  <c r="P145" i="8"/>
  <c r="Q145" i="8"/>
  <c r="O146" i="8"/>
  <c r="P146" i="8"/>
  <c r="Q146" i="8"/>
  <c r="O147" i="8"/>
  <c r="P147" i="8"/>
  <c r="Q147" i="8"/>
  <c r="O148" i="8"/>
  <c r="P148" i="8"/>
  <c r="Q148" i="8"/>
  <c r="O149" i="8"/>
  <c r="P149" i="8"/>
  <c r="Q149" i="8"/>
  <c r="O150" i="8"/>
  <c r="P150" i="8"/>
  <c r="Q150" i="8"/>
  <c r="O151" i="8"/>
  <c r="P151" i="8"/>
  <c r="Q151" i="8"/>
  <c r="O152" i="8"/>
  <c r="P152" i="8"/>
  <c r="Q152" i="8"/>
  <c r="O153" i="8"/>
  <c r="P153" i="8"/>
  <c r="Q153" i="8"/>
  <c r="O154" i="8"/>
  <c r="P154" i="8"/>
  <c r="Q154" i="8"/>
  <c r="O155" i="8"/>
  <c r="P155" i="8"/>
  <c r="Q155" i="8"/>
  <c r="O156" i="8"/>
  <c r="P156" i="8"/>
  <c r="Q156" i="8"/>
  <c r="O157" i="8"/>
  <c r="P157" i="8"/>
  <c r="Q157" i="8"/>
  <c r="O158" i="8"/>
  <c r="P158" i="8"/>
  <c r="Q158" i="8"/>
  <c r="O159" i="8"/>
  <c r="P159" i="8"/>
  <c r="Q159" i="8"/>
  <c r="O160" i="8"/>
  <c r="P160" i="8"/>
  <c r="Q160" i="8"/>
  <c r="O161" i="8"/>
  <c r="P161" i="8"/>
  <c r="Q161" i="8"/>
  <c r="O162" i="8"/>
  <c r="P162" i="8"/>
  <c r="Q162" i="8"/>
  <c r="O163" i="8"/>
  <c r="P163" i="8"/>
  <c r="Q163" i="8"/>
  <c r="O164" i="8"/>
  <c r="P164" i="8"/>
  <c r="Q164" i="8"/>
  <c r="O165" i="8"/>
  <c r="P165" i="8"/>
  <c r="Q165" i="8"/>
  <c r="O166" i="8"/>
  <c r="P166" i="8"/>
  <c r="Q166" i="8"/>
  <c r="O167" i="8"/>
  <c r="P167" i="8"/>
  <c r="Q167" i="8"/>
  <c r="O168" i="8"/>
  <c r="P168" i="8"/>
  <c r="Q168" i="8"/>
  <c r="O169" i="8"/>
  <c r="P169" i="8"/>
  <c r="Q169" i="8"/>
  <c r="O170" i="8"/>
  <c r="P170" i="8"/>
  <c r="Q170" i="8"/>
  <c r="O171" i="8"/>
  <c r="P171" i="8"/>
  <c r="Q171" i="8"/>
  <c r="O172" i="8"/>
  <c r="P172" i="8"/>
  <c r="Q172" i="8"/>
  <c r="O173" i="8"/>
  <c r="P173" i="8"/>
  <c r="Q173" i="8"/>
  <c r="O174" i="8"/>
  <c r="P174" i="8"/>
  <c r="Q174" i="8"/>
  <c r="O175" i="8"/>
  <c r="P175" i="8"/>
  <c r="Q175" i="8"/>
  <c r="O176" i="8"/>
  <c r="P176" i="8"/>
  <c r="Q176" i="8"/>
  <c r="O177" i="8"/>
  <c r="P177" i="8"/>
  <c r="Q177" i="8"/>
  <c r="O178" i="8"/>
  <c r="P178" i="8"/>
  <c r="Q178" i="8"/>
  <c r="O179" i="8"/>
  <c r="P179" i="8"/>
  <c r="Q179" i="8"/>
  <c r="O180" i="8"/>
  <c r="P180" i="8"/>
  <c r="Q180" i="8"/>
  <c r="O181" i="8"/>
  <c r="P181" i="8"/>
  <c r="Q181" i="8"/>
  <c r="O182" i="8"/>
  <c r="P182" i="8"/>
  <c r="Q182" i="8"/>
  <c r="O183" i="8"/>
  <c r="P183" i="8"/>
  <c r="Q183" i="8"/>
  <c r="O184" i="8"/>
  <c r="P184" i="8"/>
  <c r="Q184" i="8"/>
  <c r="O185" i="8"/>
  <c r="P185" i="8"/>
  <c r="Q185" i="8"/>
  <c r="P186" i="8"/>
  <c r="L26" i="8"/>
  <c r="M26" i="8"/>
  <c r="N26" i="8"/>
  <c r="L27" i="8"/>
  <c r="M27" i="8"/>
  <c r="N27" i="8"/>
  <c r="L28" i="8"/>
  <c r="M28" i="8"/>
  <c r="N28" i="8"/>
  <c r="L29" i="8"/>
  <c r="M29" i="8"/>
  <c r="N29" i="8"/>
  <c r="L30" i="8"/>
  <c r="M30" i="8"/>
  <c r="N30" i="8"/>
  <c r="L31" i="8"/>
  <c r="M31" i="8"/>
  <c r="N31" i="8"/>
  <c r="L32" i="8"/>
  <c r="M32" i="8"/>
  <c r="N32" i="8"/>
  <c r="L33" i="8"/>
  <c r="M33" i="8"/>
  <c r="N33" i="8"/>
  <c r="L34" i="8"/>
  <c r="M34" i="8"/>
  <c r="N34" i="8"/>
  <c r="L35" i="8"/>
  <c r="M35" i="8"/>
  <c r="N35" i="8"/>
  <c r="L36" i="8"/>
  <c r="M36" i="8"/>
  <c r="N36" i="8"/>
  <c r="L37" i="8"/>
  <c r="M37" i="8"/>
  <c r="N37" i="8"/>
  <c r="L38" i="8"/>
  <c r="M38" i="8"/>
  <c r="N38" i="8"/>
  <c r="L39" i="8"/>
  <c r="M39" i="8"/>
  <c r="N39" i="8"/>
  <c r="L40" i="8"/>
  <c r="M40" i="8"/>
  <c r="N40" i="8"/>
  <c r="L41" i="8"/>
  <c r="M41" i="8"/>
  <c r="N41" i="8"/>
  <c r="L42" i="8"/>
  <c r="M42" i="8"/>
  <c r="N42" i="8"/>
  <c r="L43" i="8"/>
  <c r="M43" i="8"/>
  <c r="N43" i="8"/>
  <c r="L44" i="8"/>
  <c r="M44" i="8"/>
  <c r="N44" i="8"/>
  <c r="L45" i="8"/>
  <c r="M45" i="8"/>
  <c r="N45" i="8"/>
  <c r="L46" i="8"/>
  <c r="M46" i="8"/>
  <c r="N46" i="8"/>
  <c r="L47" i="8"/>
  <c r="M47" i="8"/>
  <c r="N47" i="8"/>
  <c r="L48" i="8"/>
  <c r="M48" i="8"/>
  <c r="N48" i="8"/>
  <c r="L49" i="8"/>
  <c r="M49" i="8"/>
  <c r="N49" i="8"/>
  <c r="L50" i="8"/>
  <c r="M50" i="8"/>
  <c r="N50" i="8"/>
  <c r="L51" i="8"/>
  <c r="M51" i="8"/>
  <c r="N51" i="8"/>
  <c r="L52" i="8"/>
  <c r="M52" i="8"/>
  <c r="N52" i="8"/>
  <c r="L53" i="8"/>
  <c r="M53" i="8"/>
  <c r="N53" i="8"/>
  <c r="L54" i="8"/>
  <c r="M54" i="8"/>
  <c r="N54" i="8"/>
  <c r="L55" i="8"/>
  <c r="M55" i="8"/>
  <c r="N55" i="8"/>
  <c r="L56" i="8"/>
  <c r="M56" i="8"/>
  <c r="N56" i="8"/>
  <c r="L57" i="8"/>
  <c r="M57" i="8"/>
  <c r="N57" i="8"/>
  <c r="L58" i="8"/>
  <c r="M58" i="8"/>
  <c r="N58" i="8"/>
  <c r="L59" i="8"/>
  <c r="M59" i="8"/>
  <c r="N59" i="8"/>
  <c r="L60" i="8"/>
  <c r="M60" i="8"/>
  <c r="N60" i="8"/>
  <c r="L61" i="8"/>
  <c r="M61" i="8"/>
  <c r="N61" i="8"/>
  <c r="L62" i="8"/>
  <c r="M62" i="8"/>
  <c r="N62" i="8"/>
  <c r="L63" i="8"/>
  <c r="M63" i="8"/>
  <c r="N63" i="8"/>
  <c r="L64" i="8"/>
  <c r="M64" i="8"/>
  <c r="N64" i="8"/>
  <c r="L65" i="8"/>
  <c r="M65" i="8"/>
  <c r="N65" i="8"/>
  <c r="L66" i="8"/>
  <c r="M66" i="8"/>
  <c r="N66" i="8"/>
  <c r="L67" i="8"/>
  <c r="M67" i="8"/>
  <c r="N67" i="8"/>
  <c r="L68" i="8"/>
  <c r="M68" i="8"/>
  <c r="N68" i="8"/>
  <c r="L69" i="8"/>
  <c r="M69" i="8"/>
  <c r="N69" i="8"/>
  <c r="L70" i="8"/>
  <c r="M70" i="8"/>
  <c r="N70" i="8"/>
  <c r="L71" i="8"/>
  <c r="M71" i="8"/>
  <c r="N71" i="8"/>
  <c r="L72" i="8"/>
  <c r="M72" i="8"/>
  <c r="N72" i="8"/>
  <c r="L73" i="8"/>
  <c r="M73" i="8"/>
  <c r="N73" i="8"/>
  <c r="L74" i="8"/>
  <c r="M74" i="8"/>
  <c r="N74" i="8"/>
  <c r="L75" i="8"/>
  <c r="M75" i="8"/>
  <c r="N75" i="8"/>
  <c r="L76" i="8"/>
  <c r="M76" i="8"/>
  <c r="N76" i="8"/>
  <c r="L77" i="8"/>
  <c r="M77" i="8"/>
  <c r="N77" i="8"/>
  <c r="L78" i="8"/>
  <c r="M78" i="8"/>
  <c r="N78" i="8"/>
  <c r="L79" i="8"/>
  <c r="M79" i="8"/>
  <c r="N79" i="8"/>
  <c r="L80" i="8"/>
  <c r="M80" i="8"/>
  <c r="N80" i="8"/>
  <c r="L81" i="8"/>
  <c r="M81" i="8"/>
  <c r="N81" i="8"/>
  <c r="L82" i="8"/>
  <c r="M82" i="8"/>
  <c r="N82" i="8"/>
  <c r="L83" i="8"/>
  <c r="M83" i="8"/>
  <c r="N83" i="8"/>
  <c r="L84" i="8"/>
  <c r="M84" i="8"/>
  <c r="N84" i="8"/>
  <c r="L85" i="8"/>
  <c r="M85" i="8"/>
  <c r="N85" i="8"/>
  <c r="L86" i="8"/>
  <c r="M86" i="8"/>
  <c r="N86" i="8"/>
  <c r="L87" i="8"/>
  <c r="M87" i="8"/>
  <c r="N87" i="8"/>
  <c r="L88" i="8"/>
  <c r="M88" i="8"/>
  <c r="N88" i="8"/>
  <c r="L89" i="8"/>
  <c r="M89" i="8"/>
  <c r="N89" i="8"/>
  <c r="L90" i="8"/>
  <c r="M90" i="8"/>
  <c r="N90" i="8"/>
  <c r="L91" i="8"/>
  <c r="M91" i="8"/>
  <c r="N91" i="8"/>
  <c r="L92" i="8"/>
  <c r="M92" i="8"/>
  <c r="N92" i="8"/>
  <c r="L93" i="8"/>
  <c r="M93" i="8"/>
  <c r="N93" i="8"/>
  <c r="L94" i="8"/>
  <c r="M94" i="8"/>
  <c r="N94" i="8"/>
  <c r="L95" i="8"/>
  <c r="M95" i="8"/>
  <c r="N95" i="8"/>
  <c r="L96" i="8"/>
  <c r="M96" i="8"/>
  <c r="N96" i="8"/>
  <c r="L97" i="8"/>
  <c r="M97" i="8"/>
  <c r="N97" i="8"/>
  <c r="L98" i="8"/>
  <c r="M98" i="8"/>
  <c r="N98" i="8"/>
  <c r="L99" i="8"/>
  <c r="M99" i="8"/>
  <c r="N99" i="8"/>
  <c r="L100" i="8"/>
  <c r="M100" i="8"/>
  <c r="N100" i="8"/>
  <c r="L101" i="8"/>
  <c r="M101" i="8"/>
  <c r="N101" i="8"/>
  <c r="L102" i="8"/>
  <c r="M102" i="8"/>
  <c r="N102" i="8"/>
  <c r="L103" i="8"/>
  <c r="M103" i="8"/>
  <c r="N103" i="8"/>
  <c r="L104" i="8"/>
  <c r="M104" i="8"/>
  <c r="N104" i="8"/>
  <c r="L105" i="8"/>
  <c r="M105" i="8"/>
  <c r="N105" i="8"/>
  <c r="L106" i="8"/>
  <c r="M106" i="8"/>
  <c r="N106" i="8"/>
  <c r="L107" i="8"/>
  <c r="M107" i="8"/>
  <c r="N107" i="8"/>
  <c r="L108" i="8"/>
  <c r="M108" i="8"/>
  <c r="N108" i="8"/>
  <c r="L109" i="8"/>
  <c r="M109" i="8"/>
  <c r="N109" i="8"/>
  <c r="L110" i="8"/>
  <c r="M110" i="8"/>
  <c r="N110" i="8"/>
  <c r="L111" i="8"/>
  <c r="M111" i="8"/>
  <c r="N111" i="8"/>
  <c r="L112" i="8"/>
  <c r="M112" i="8"/>
  <c r="N112" i="8"/>
  <c r="L113" i="8"/>
  <c r="M113" i="8"/>
  <c r="N113" i="8"/>
  <c r="L114" i="8"/>
  <c r="M114" i="8"/>
  <c r="N114" i="8"/>
  <c r="L115" i="8"/>
  <c r="M115" i="8"/>
  <c r="N115" i="8"/>
  <c r="L116" i="8"/>
  <c r="M116" i="8"/>
  <c r="N116" i="8"/>
  <c r="L117" i="8"/>
  <c r="M117" i="8"/>
  <c r="N117" i="8"/>
  <c r="L118" i="8"/>
  <c r="M118" i="8"/>
  <c r="N118" i="8"/>
  <c r="L119" i="8"/>
  <c r="M119" i="8"/>
  <c r="N119" i="8"/>
  <c r="L120" i="8"/>
  <c r="M120" i="8"/>
  <c r="N120" i="8"/>
  <c r="L121" i="8"/>
  <c r="M121" i="8"/>
  <c r="N121" i="8"/>
  <c r="L122" i="8"/>
  <c r="M122" i="8"/>
  <c r="N122" i="8"/>
  <c r="L123" i="8"/>
  <c r="M123" i="8"/>
  <c r="N123" i="8"/>
  <c r="L124" i="8"/>
  <c r="M124" i="8"/>
  <c r="N124" i="8"/>
  <c r="L125" i="8"/>
  <c r="M125" i="8"/>
  <c r="N125" i="8"/>
  <c r="L126" i="8"/>
  <c r="M126" i="8"/>
  <c r="N126" i="8"/>
  <c r="L127" i="8"/>
  <c r="M127" i="8"/>
  <c r="N127" i="8"/>
  <c r="L128" i="8"/>
  <c r="M128" i="8"/>
  <c r="N128" i="8"/>
  <c r="L129" i="8"/>
  <c r="M129" i="8"/>
  <c r="N129" i="8"/>
  <c r="L130" i="8"/>
  <c r="M130" i="8"/>
  <c r="N130" i="8"/>
  <c r="L131" i="8"/>
  <c r="M131" i="8"/>
  <c r="N131" i="8"/>
  <c r="L132" i="8"/>
  <c r="M132" i="8"/>
  <c r="N132" i="8"/>
  <c r="L133" i="8"/>
  <c r="M133" i="8"/>
  <c r="N133" i="8"/>
  <c r="L134" i="8"/>
  <c r="M134" i="8"/>
  <c r="N134" i="8"/>
  <c r="L135" i="8"/>
  <c r="M135" i="8"/>
  <c r="N135" i="8"/>
  <c r="L136" i="8"/>
  <c r="M136" i="8"/>
  <c r="N136" i="8"/>
  <c r="L137" i="8"/>
  <c r="M137" i="8"/>
  <c r="N137" i="8"/>
  <c r="L138" i="8"/>
  <c r="M138" i="8"/>
  <c r="N138" i="8"/>
  <c r="L139" i="8"/>
  <c r="M139" i="8"/>
  <c r="N139" i="8"/>
  <c r="L140" i="8"/>
  <c r="M140" i="8"/>
  <c r="N140" i="8"/>
  <c r="L141" i="8"/>
  <c r="M141" i="8"/>
  <c r="N141" i="8"/>
  <c r="L142" i="8"/>
  <c r="M142" i="8"/>
  <c r="N142" i="8"/>
  <c r="L143" i="8"/>
  <c r="M143" i="8"/>
  <c r="N143" i="8"/>
  <c r="L144" i="8"/>
  <c r="M144" i="8"/>
  <c r="N144" i="8"/>
  <c r="L145" i="8"/>
  <c r="M145" i="8"/>
  <c r="N145" i="8"/>
  <c r="L146" i="8"/>
  <c r="M146" i="8"/>
  <c r="N146" i="8"/>
  <c r="L147" i="8"/>
  <c r="M147" i="8"/>
  <c r="N147" i="8"/>
  <c r="L148" i="8"/>
  <c r="M148" i="8"/>
  <c r="N148" i="8"/>
  <c r="L149" i="8"/>
  <c r="M149" i="8"/>
  <c r="N149" i="8"/>
  <c r="L150" i="8"/>
  <c r="M150" i="8"/>
  <c r="N150" i="8"/>
  <c r="L151" i="8"/>
  <c r="M151" i="8"/>
  <c r="N151" i="8"/>
  <c r="L152" i="8"/>
  <c r="M152" i="8"/>
  <c r="N152" i="8"/>
  <c r="L153" i="8"/>
  <c r="M153" i="8"/>
  <c r="N153" i="8"/>
  <c r="L154" i="8"/>
  <c r="M154" i="8"/>
  <c r="N154" i="8"/>
  <c r="L155" i="8"/>
  <c r="M155" i="8"/>
  <c r="N155" i="8"/>
  <c r="L156" i="8"/>
  <c r="M156" i="8"/>
  <c r="N156" i="8"/>
  <c r="L157" i="8"/>
  <c r="M157" i="8"/>
  <c r="N157" i="8"/>
  <c r="L158" i="8"/>
  <c r="M158" i="8"/>
  <c r="N158" i="8"/>
  <c r="L160" i="8"/>
  <c r="M160" i="8"/>
  <c r="N160" i="8"/>
  <c r="L161" i="8"/>
  <c r="M161" i="8"/>
  <c r="N161" i="8"/>
  <c r="L162" i="8"/>
  <c r="M162" i="8"/>
  <c r="N162" i="8"/>
  <c r="L163" i="8"/>
  <c r="M163" i="8"/>
  <c r="N163" i="8"/>
  <c r="L164" i="8"/>
  <c r="M164" i="8"/>
  <c r="N164" i="8"/>
  <c r="L165" i="8"/>
  <c r="M165" i="8"/>
  <c r="N165" i="8"/>
  <c r="L166" i="8"/>
  <c r="M166" i="8"/>
  <c r="N166" i="8"/>
  <c r="L167" i="8"/>
  <c r="M167" i="8"/>
  <c r="N167" i="8"/>
  <c r="L168" i="8"/>
  <c r="M168" i="8"/>
  <c r="N168" i="8"/>
  <c r="L169" i="8"/>
  <c r="M169" i="8"/>
  <c r="N169" i="8"/>
  <c r="L170" i="8"/>
  <c r="M170" i="8"/>
  <c r="N170" i="8"/>
  <c r="L171" i="8"/>
  <c r="M171" i="8"/>
  <c r="N171" i="8"/>
  <c r="L172" i="8"/>
  <c r="M172" i="8"/>
  <c r="N172" i="8"/>
  <c r="L173" i="8"/>
  <c r="M173" i="8"/>
  <c r="N173" i="8"/>
  <c r="L174" i="8"/>
  <c r="M174" i="8"/>
  <c r="N174" i="8"/>
  <c r="L175" i="8"/>
  <c r="M175" i="8"/>
  <c r="N175" i="8"/>
  <c r="L176" i="8"/>
  <c r="M176" i="8"/>
  <c r="N176" i="8"/>
  <c r="L177" i="8"/>
  <c r="M177" i="8"/>
  <c r="N177" i="8"/>
  <c r="L178" i="8"/>
  <c r="M178" i="8"/>
  <c r="N178" i="8"/>
  <c r="L179" i="8"/>
  <c r="M179" i="8"/>
  <c r="N179" i="8"/>
  <c r="L180" i="8"/>
  <c r="M180" i="8"/>
  <c r="N180" i="8"/>
  <c r="L181" i="8"/>
  <c r="M181" i="8"/>
  <c r="N181" i="8"/>
  <c r="L182" i="8"/>
  <c r="M182" i="8"/>
  <c r="N182" i="8"/>
  <c r="L183" i="8"/>
  <c r="M183" i="8"/>
  <c r="N183" i="8"/>
  <c r="L184" i="8"/>
  <c r="M184" i="8"/>
  <c r="N184" i="8"/>
  <c r="L185" i="8"/>
  <c r="M185" i="8"/>
  <c r="N185" i="8"/>
  <c r="L186" i="8"/>
  <c r="M186" i="8"/>
  <c r="N186" i="8"/>
  <c r="K183" i="8"/>
  <c r="J183" i="8"/>
  <c r="I183" i="8"/>
  <c r="K182" i="8"/>
  <c r="J182" i="8"/>
  <c r="I182" i="8"/>
  <c r="K181" i="8"/>
  <c r="J181" i="8"/>
  <c r="I181" i="8"/>
  <c r="K180" i="8"/>
  <c r="J180" i="8"/>
  <c r="I180" i="8"/>
  <c r="K179" i="8"/>
  <c r="J179" i="8"/>
  <c r="I179" i="8"/>
  <c r="K178" i="8"/>
  <c r="J178" i="8"/>
  <c r="I178" i="8"/>
  <c r="K177" i="8"/>
  <c r="J177" i="8"/>
  <c r="I177" i="8"/>
  <c r="K176" i="8"/>
  <c r="J176" i="8"/>
  <c r="I176" i="8"/>
  <c r="K175" i="8"/>
  <c r="J175" i="8"/>
  <c r="I175" i="8"/>
  <c r="K174" i="8"/>
  <c r="J174" i="8"/>
  <c r="I174" i="8"/>
  <c r="K173" i="8"/>
  <c r="J173" i="8"/>
  <c r="I173" i="8"/>
  <c r="K172" i="8"/>
  <c r="J172" i="8"/>
  <c r="I172" i="8"/>
  <c r="K171" i="8"/>
  <c r="J171" i="8"/>
  <c r="I171" i="8"/>
  <c r="K170" i="8"/>
  <c r="J170" i="8"/>
  <c r="I170" i="8"/>
  <c r="K169" i="8"/>
  <c r="J169" i="8"/>
  <c r="I169" i="8"/>
  <c r="K168" i="8"/>
  <c r="J168" i="8"/>
  <c r="I168" i="8"/>
  <c r="K167" i="8"/>
  <c r="J167" i="8"/>
  <c r="I167" i="8"/>
  <c r="K166" i="8"/>
  <c r="J166" i="8"/>
  <c r="I166" i="8"/>
  <c r="K165" i="8"/>
  <c r="J165" i="8"/>
  <c r="I165" i="8"/>
  <c r="K164" i="8"/>
  <c r="J164" i="8"/>
  <c r="I164" i="8"/>
  <c r="K163" i="8"/>
  <c r="J163" i="8"/>
  <c r="I163" i="8"/>
  <c r="K162" i="8"/>
  <c r="J162" i="8"/>
  <c r="I162" i="8"/>
  <c r="K161" i="8"/>
  <c r="J161" i="8"/>
  <c r="I161" i="8"/>
  <c r="K160" i="8"/>
  <c r="J160" i="8"/>
  <c r="I160" i="8"/>
  <c r="K159" i="8"/>
  <c r="J159" i="8"/>
  <c r="I159" i="8"/>
  <c r="K158" i="8"/>
  <c r="J158" i="8"/>
  <c r="I158" i="8"/>
  <c r="K157" i="8"/>
  <c r="J157" i="8"/>
  <c r="I157" i="8"/>
  <c r="K156" i="8"/>
  <c r="J156" i="8"/>
  <c r="I156" i="8"/>
  <c r="K155" i="8"/>
  <c r="J155" i="8"/>
  <c r="I155" i="8"/>
  <c r="K154" i="8"/>
  <c r="J154" i="8"/>
  <c r="I154" i="8"/>
  <c r="K153" i="8"/>
  <c r="J153" i="8"/>
  <c r="I153" i="8"/>
  <c r="K152" i="8"/>
  <c r="J152" i="8"/>
  <c r="I152" i="8"/>
  <c r="K151" i="8"/>
  <c r="J151" i="8"/>
  <c r="I151" i="8"/>
  <c r="K150" i="8"/>
  <c r="J150" i="8"/>
  <c r="I150" i="8"/>
  <c r="K149" i="8"/>
  <c r="J149" i="8"/>
  <c r="I149" i="8"/>
  <c r="K148" i="8"/>
  <c r="J148" i="8"/>
  <c r="I148" i="8"/>
  <c r="K147" i="8"/>
  <c r="J147" i="8"/>
  <c r="I147" i="8"/>
  <c r="K146" i="8"/>
  <c r="J146" i="8"/>
  <c r="I146" i="8"/>
  <c r="K145" i="8"/>
  <c r="J145" i="8"/>
  <c r="I145" i="8"/>
  <c r="K144" i="8"/>
  <c r="J144" i="8"/>
  <c r="I144" i="8"/>
  <c r="K143" i="8"/>
  <c r="J143" i="8"/>
  <c r="I143" i="8"/>
  <c r="K142" i="8"/>
  <c r="J142" i="8"/>
  <c r="I142" i="8"/>
  <c r="K141" i="8"/>
  <c r="J141" i="8"/>
  <c r="I141" i="8"/>
  <c r="K140" i="8"/>
  <c r="J140" i="8"/>
  <c r="I140" i="8"/>
  <c r="K139" i="8"/>
  <c r="J139" i="8"/>
  <c r="I139" i="8"/>
  <c r="K138" i="8"/>
  <c r="J138" i="8"/>
  <c r="I138" i="8"/>
  <c r="K137" i="8"/>
  <c r="J137" i="8"/>
  <c r="I137" i="8"/>
  <c r="K136" i="8"/>
  <c r="J136" i="8"/>
  <c r="I136" i="8"/>
  <c r="K135" i="8"/>
  <c r="J135" i="8"/>
  <c r="I135" i="8"/>
  <c r="K134" i="8"/>
  <c r="J134" i="8"/>
  <c r="I134" i="8"/>
  <c r="K133" i="8"/>
  <c r="J133" i="8"/>
  <c r="I133" i="8"/>
  <c r="K132" i="8"/>
  <c r="J132" i="8"/>
  <c r="I132" i="8"/>
  <c r="K131" i="8"/>
  <c r="J131" i="8"/>
  <c r="I131" i="8"/>
  <c r="K130" i="8"/>
  <c r="J130" i="8"/>
  <c r="I130" i="8"/>
  <c r="K129" i="8"/>
  <c r="J129" i="8"/>
  <c r="I129" i="8"/>
  <c r="K128" i="8"/>
  <c r="J128" i="8"/>
  <c r="I128" i="8"/>
  <c r="K127" i="8"/>
  <c r="J127" i="8"/>
  <c r="I127" i="8"/>
  <c r="K126" i="8"/>
  <c r="J126" i="8"/>
  <c r="I126" i="8"/>
  <c r="K125" i="8"/>
  <c r="J125" i="8"/>
  <c r="I125" i="8"/>
  <c r="K124" i="8"/>
  <c r="J124" i="8"/>
  <c r="I124" i="8"/>
  <c r="K123" i="8"/>
  <c r="J123" i="8"/>
  <c r="I123" i="8"/>
  <c r="K122" i="8"/>
  <c r="J122" i="8"/>
  <c r="I122" i="8"/>
  <c r="K121" i="8"/>
  <c r="J121" i="8"/>
  <c r="I121" i="8"/>
  <c r="K120" i="8"/>
  <c r="J120" i="8"/>
  <c r="I120" i="8"/>
  <c r="K119" i="8"/>
  <c r="J119" i="8"/>
  <c r="I119" i="8"/>
  <c r="K118" i="8"/>
  <c r="J118" i="8"/>
  <c r="I118" i="8"/>
  <c r="K117" i="8"/>
  <c r="J117" i="8"/>
  <c r="I117" i="8"/>
  <c r="K116" i="8"/>
  <c r="J116" i="8"/>
  <c r="I116" i="8"/>
  <c r="K115" i="8"/>
  <c r="J115" i="8"/>
  <c r="I115" i="8"/>
  <c r="K114" i="8"/>
  <c r="J114" i="8"/>
  <c r="I114" i="8"/>
  <c r="K113" i="8"/>
  <c r="J113" i="8"/>
  <c r="I113" i="8"/>
  <c r="K112" i="8"/>
  <c r="J112" i="8"/>
  <c r="I112" i="8"/>
  <c r="K111" i="8"/>
  <c r="J111" i="8"/>
  <c r="I111" i="8"/>
  <c r="K110" i="8"/>
  <c r="J110" i="8"/>
  <c r="I110" i="8"/>
  <c r="K109" i="8"/>
  <c r="J109" i="8"/>
  <c r="I109" i="8"/>
  <c r="K108" i="8"/>
  <c r="J108" i="8"/>
  <c r="I108" i="8"/>
  <c r="K107" i="8"/>
  <c r="J107" i="8"/>
  <c r="I107" i="8"/>
  <c r="K106" i="8"/>
  <c r="J106" i="8"/>
  <c r="I106" i="8"/>
  <c r="K105" i="8"/>
  <c r="J105" i="8"/>
  <c r="I105" i="8"/>
  <c r="K104" i="8"/>
  <c r="J104" i="8"/>
  <c r="I104" i="8"/>
  <c r="K103" i="8"/>
  <c r="J103" i="8"/>
  <c r="I103" i="8"/>
  <c r="K102" i="8"/>
  <c r="J102" i="8"/>
  <c r="I102" i="8"/>
  <c r="K101" i="8"/>
  <c r="J101" i="8"/>
  <c r="I101" i="8"/>
  <c r="K100" i="8"/>
  <c r="J100" i="8"/>
  <c r="I100" i="8"/>
  <c r="K99" i="8"/>
  <c r="J99" i="8"/>
  <c r="I99" i="8"/>
  <c r="K98" i="8"/>
  <c r="J98" i="8"/>
  <c r="I98" i="8"/>
  <c r="K97" i="8"/>
  <c r="J97" i="8"/>
  <c r="I97" i="8"/>
  <c r="K96" i="8"/>
  <c r="J96" i="8"/>
  <c r="I96" i="8"/>
  <c r="K95" i="8"/>
  <c r="J95" i="8"/>
  <c r="I95" i="8"/>
  <c r="K94" i="8"/>
  <c r="J94" i="8"/>
  <c r="I94" i="8"/>
  <c r="K93" i="8"/>
  <c r="J93" i="8"/>
  <c r="I93" i="8"/>
  <c r="K92" i="8"/>
  <c r="J92" i="8"/>
  <c r="I92" i="8"/>
  <c r="K91" i="8"/>
  <c r="J91" i="8"/>
  <c r="I91" i="8"/>
  <c r="K90" i="8"/>
  <c r="J90" i="8"/>
  <c r="I90" i="8"/>
  <c r="K89" i="8"/>
  <c r="J89" i="8"/>
  <c r="I89" i="8"/>
  <c r="K88" i="8"/>
  <c r="J88" i="8"/>
  <c r="I88" i="8"/>
  <c r="K87" i="8"/>
  <c r="J87" i="8"/>
  <c r="I87" i="8"/>
  <c r="K86" i="8"/>
  <c r="J86" i="8"/>
  <c r="I86" i="8"/>
  <c r="K85" i="8"/>
  <c r="J85" i="8"/>
  <c r="I85" i="8"/>
  <c r="K84" i="8"/>
  <c r="J84" i="8"/>
  <c r="I84" i="8"/>
  <c r="K83" i="8"/>
  <c r="J83" i="8"/>
  <c r="I83" i="8"/>
  <c r="K82" i="8"/>
  <c r="J82" i="8"/>
  <c r="I82" i="8"/>
  <c r="K81" i="8"/>
  <c r="J81" i="8"/>
  <c r="I81" i="8"/>
  <c r="K80" i="8"/>
  <c r="J80" i="8"/>
  <c r="I80" i="8"/>
  <c r="K79" i="8"/>
  <c r="J79" i="8"/>
  <c r="I79" i="8"/>
  <c r="K78" i="8"/>
  <c r="J78" i="8"/>
  <c r="I78" i="8"/>
  <c r="K77" i="8"/>
  <c r="J77" i="8"/>
  <c r="I77" i="8"/>
  <c r="K76" i="8"/>
  <c r="J76" i="8"/>
  <c r="I76" i="8"/>
  <c r="K75" i="8"/>
  <c r="J75" i="8"/>
  <c r="I75" i="8"/>
  <c r="K74" i="8"/>
  <c r="J74" i="8"/>
  <c r="I74" i="8"/>
  <c r="K73" i="8"/>
  <c r="J73" i="8"/>
  <c r="I73" i="8"/>
  <c r="K72" i="8"/>
  <c r="J72" i="8"/>
  <c r="I72" i="8"/>
  <c r="K71" i="8"/>
  <c r="J71" i="8"/>
  <c r="I71" i="8"/>
  <c r="K70" i="8"/>
  <c r="J70" i="8"/>
  <c r="I70" i="8"/>
  <c r="K69" i="8"/>
  <c r="J69" i="8"/>
  <c r="I69" i="8"/>
  <c r="K68" i="8"/>
  <c r="J68" i="8"/>
  <c r="I68" i="8"/>
  <c r="K67" i="8"/>
  <c r="J67" i="8"/>
  <c r="I67" i="8"/>
  <c r="K66" i="8"/>
  <c r="J66" i="8"/>
  <c r="I66" i="8"/>
  <c r="K65" i="8"/>
  <c r="J65" i="8"/>
  <c r="I65" i="8"/>
  <c r="K64" i="8"/>
  <c r="J64" i="8"/>
  <c r="I64" i="8"/>
  <c r="K63" i="8"/>
  <c r="J63" i="8"/>
  <c r="I63" i="8"/>
  <c r="K62" i="8"/>
  <c r="J62" i="8"/>
  <c r="I62" i="8"/>
  <c r="K61" i="8"/>
  <c r="J61" i="8"/>
  <c r="I61" i="8"/>
  <c r="K60" i="8"/>
  <c r="J60" i="8"/>
  <c r="I60" i="8"/>
  <c r="K59" i="8"/>
  <c r="J59" i="8"/>
  <c r="I59" i="8"/>
  <c r="K58" i="8"/>
  <c r="J58" i="8"/>
  <c r="I58" i="8"/>
  <c r="K57" i="8"/>
  <c r="J57" i="8"/>
  <c r="I57" i="8"/>
  <c r="K56" i="8"/>
  <c r="J56" i="8"/>
  <c r="I56" i="8"/>
  <c r="K55" i="8"/>
  <c r="J55" i="8"/>
  <c r="I55" i="8"/>
  <c r="K54" i="8"/>
  <c r="J54" i="8"/>
  <c r="I54" i="8"/>
  <c r="K53" i="8"/>
  <c r="J53" i="8"/>
  <c r="I53" i="8"/>
  <c r="K52" i="8"/>
  <c r="J52" i="8"/>
  <c r="I52" i="8"/>
  <c r="K51" i="8"/>
  <c r="J51" i="8"/>
  <c r="I51" i="8"/>
  <c r="K50" i="8"/>
  <c r="J50" i="8"/>
  <c r="I50" i="8"/>
  <c r="K49" i="8"/>
  <c r="J49" i="8"/>
  <c r="I49" i="8"/>
  <c r="K48" i="8"/>
  <c r="J48" i="8"/>
  <c r="I48" i="8"/>
  <c r="K47" i="8"/>
  <c r="J47" i="8"/>
  <c r="I47" i="8"/>
  <c r="K46" i="8"/>
  <c r="J46" i="8"/>
  <c r="I46" i="8"/>
  <c r="K45" i="8"/>
  <c r="J45" i="8"/>
  <c r="I45" i="8"/>
  <c r="K44" i="8"/>
  <c r="J44" i="8"/>
  <c r="I44" i="8"/>
  <c r="K43" i="8"/>
  <c r="J43" i="8"/>
  <c r="I43" i="8"/>
  <c r="K42" i="8"/>
  <c r="J42" i="8"/>
  <c r="I42" i="8"/>
  <c r="K41" i="8"/>
  <c r="J41" i="8"/>
  <c r="I41" i="8"/>
  <c r="K40" i="8"/>
  <c r="J40" i="8"/>
  <c r="I40" i="8"/>
  <c r="K39" i="8"/>
  <c r="J39" i="8"/>
  <c r="I39" i="8"/>
  <c r="K38" i="8"/>
  <c r="J38" i="8"/>
  <c r="I38" i="8"/>
  <c r="F115" i="8"/>
  <c r="G115" i="8"/>
  <c r="H115" i="8"/>
  <c r="F116" i="8"/>
  <c r="G116" i="8"/>
  <c r="H116" i="8"/>
  <c r="F117" i="8"/>
  <c r="G117" i="8"/>
  <c r="H117" i="8"/>
  <c r="F118" i="8"/>
  <c r="G118" i="8"/>
  <c r="H118" i="8"/>
  <c r="F119" i="8"/>
  <c r="G119" i="8"/>
  <c r="H119" i="8"/>
  <c r="F120" i="8"/>
  <c r="G120" i="8"/>
  <c r="H120" i="8"/>
  <c r="F121" i="8"/>
  <c r="G121" i="8"/>
  <c r="H121" i="8"/>
  <c r="F122" i="8"/>
  <c r="G122" i="8"/>
  <c r="H122" i="8"/>
  <c r="F123" i="8"/>
  <c r="G123" i="8"/>
  <c r="H123" i="8"/>
  <c r="F124" i="8"/>
  <c r="G124" i="8"/>
  <c r="H124" i="8"/>
  <c r="F125" i="8"/>
  <c r="G125" i="8"/>
  <c r="H125" i="8"/>
  <c r="F126" i="8"/>
  <c r="G126" i="8"/>
  <c r="H126" i="8"/>
  <c r="F127" i="8"/>
  <c r="G127" i="8"/>
  <c r="H127" i="8"/>
  <c r="F128" i="8"/>
  <c r="G128" i="8"/>
  <c r="H128" i="8"/>
  <c r="F129" i="8"/>
  <c r="G129" i="8"/>
  <c r="H129" i="8"/>
  <c r="F130" i="8"/>
  <c r="G130" i="8"/>
  <c r="H130" i="8"/>
  <c r="F131" i="8"/>
  <c r="G131" i="8"/>
  <c r="H131" i="8"/>
  <c r="F132" i="8"/>
  <c r="G132" i="8"/>
  <c r="H132" i="8"/>
  <c r="F133" i="8"/>
  <c r="G133" i="8"/>
  <c r="H133" i="8"/>
  <c r="F134" i="8"/>
  <c r="G134" i="8"/>
  <c r="H134" i="8"/>
  <c r="F135" i="8"/>
  <c r="G135" i="8"/>
  <c r="H135" i="8"/>
  <c r="F136" i="8"/>
  <c r="G136" i="8"/>
  <c r="H136" i="8"/>
  <c r="F137" i="8"/>
  <c r="G137" i="8"/>
  <c r="H137" i="8"/>
  <c r="F138" i="8"/>
  <c r="G138" i="8"/>
  <c r="H138" i="8"/>
  <c r="F139" i="8"/>
  <c r="G139" i="8"/>
  <c r="H139" i="8"/>
  <c r="F140" i="8"/>
  <c r="G140" i="8"/>
  <c r="H140" i="8"/>
  <c r="F141" i="8"/>
  <c r="G141" i="8"/>
  <c r="H141" i="8"/>
  <c r="F142" i="8"/>
  <c r="G142" i="8"/>
  <c r="H142" i="8"/>
  <c r="F143" i="8"/>
  <c r="G143" i="8"/>
  <c r="H143" i="8"/>
  <c r="F144" i="8"/>
  <c r="G144" i="8"/>
  <c r="H144" i="8"/>
  <c r="F145" i="8"/>
  <c r="G145" i="8"/>
  <c r="H145" i="8"/>
  <c r="F146" i="8"/>
  <c r="G146" i="8"/>
  <c r="H146" i="8"/>
  <c r="F147" i="8"/>
  <c r="G147" i="8"/>
  <c r="H147" i="8"/>
  <c r="F148" i="8"/>
  <c r="G148" i="8"/>
  <c r="H148" i="8"/>
  <c r="F149" i="8"/>
  <c r="G149" i="8"/>
  <c r="H149" i="8"/>
  <c r="F150" i="8"/>
  <c r="G150" i="8"/>
  <c r="H150" i="8"/>
  <c r="F151" i="8"/>
  <c r="G151" i="8"/>
  <c r="H151" i="8"/>
  <c r="F152" i="8"/>
  <c r="G152" i="8"/>
  <c r="H152" i="8"/>
  <c r="F153" i="8"/>
  <c r="G153" i="8"/>
  <c r="H153" i="8"/>
  <c r="F154" i="8"/>
  <c r="G154" i="8"/>
  <c r="H154" i="8"/>
  <c r="F155" i="8"/>
  <c r="G155" i="8"/>
  <c r="H155" i="8"/>
  <c r="F156" i="8"/>
  <c r="G156" i="8"/>
  <c r="H156" i="8"/>
  <c r="F157" i="8"/>
  <c r="G157" i="8"/>
  <c r="H157" i="8"/>
  <c r="F158" i="8"/>
  <c r="G158" i="8"/>
  <c r="H158" i="8"/>
  <c r="F159" i="8"/>
  <c r="G159" i="8"/>
  <c r="H159" i="8"/>
  <c r="F160" i="8"/>
  <c r="G160" i="8"/>
  <c r="H160" i="8"/>
  <c r="F161" i="8"/>
  <c r="G161" i="8"/>
  <c r="H161" i="8"/>
  <c r="F162" i="8"/>
  <c r="G162" i="8"/>
  <c r="H162" i="8"/>
  <c r="F163" i="8"/>
  <c r="G163" i="8"/>
  <c r="H163" i="8"/>
  <c r="F164" i="8"/>
  <c r="G164" i="8"/>
  <c r="H164" i="8"/>
  <c r="F165" i="8"/>
  <c r="G165" i="8"/>
  <c r="H165" i="8"/>
  <c r="F166" i="8"/>
  <c r="G166" i="8"/>
  <c r="H166" i="8"/>
  <c r="F167" i="8"/>
  <c r="G167" i="8"/>
  <c r="H167" i="8"/>
  <c r="F168" i="8"/>
  <c r="G168" i="8"/>
  <c r="H168" i="8"/>
  <c r="F169" i="8"/>
  <c r="G169" i="8"/>
  <c r="H169" i="8"/>
  <c r="F170" i="8"/>
  <c r="G170" i="8"/>
  <c r="H170" i="8"/>
  <c r="F171" i="8"/>
  <c r="G171" i="8"/>
  <c r="H171" i="8"/>
  <c r="F172" i="8"/>
  <c r="G172" i="8"/>
  <c r="H172" i="8"/>
  <c r="F173" i="8"/>
  <c r="G173" i="8"/>
  <c r="H173" i="8"/>
  <c r="F174" i="8"/>
  <c r="G174" i="8"/>
  <c r="H174" i="8"/>
  <c r="F175" i="8"/>
  <c r="G175" i="8"/>
  <c r="H175" i="8"/>
  <c r="F176" i="8"/>
  <c r="G176" i="8"/>
  <c r="H176" i="8"/>
  <c r="F177" i="8"/>
  <c r="G177" i="8"/>
  <c r="H177" i="8"/>
  <c r="F178" i="8"/>
  <c r="G178" i="8"/>
  <c r="H178" i="8"/>
  <c r="F179" i="8"/>
  <c r="G179" i="8"/>
  <c r="H179" i="8"/>
  <c r="F180" i="8"/>
  <c r="G180" i="8"/>
  <c r="H180" i="8"/>
  <c r="F181" i="8"/>
  <c r="G181" i="8"/>
  <c r="H181" i="8"/>
  <c r="F182" i="8"/>
  <c r="G182" i="8"/>
  <c r="H182" i="8"/>
  <c r="F183" i="8"/>
  <c r="G183" i="8"/>
  <c r="H183" i="8"/>
  <c r="F184" i="8"/>
  <c r="G184" i="8"/>
  <c r="H184" i="8"/>
  <c r="F185" i="8"/>
  <c r="G185" i="8"/>
  <c r="H185" i="8"/>
  <c r="F186" i="8"/>
  <c r="G186" i="8"/>
  <c r="H186" i="8"/>
  <c r="F15" i="8"/>
  <c r="G15" i="8"/>
  <c r="H15" i="8"/>
  <c r="F16" i="8"/>
  <c r="G16" i="8"/>
  <c r="H16" i="8"/>
  <c r="F17" i="8"/>
  <c r="G17" i="8"/>
  <c r="H17" i="8"/>
  <c r="F18" i="8"/>
  <c r="G18" i="8"/>
  <c r="H18" i="8"/>
  <c r="F19" i="8"/>
  <c r="G19" i="8"/>
  <c r="H19" i="8"/>
  <c r="F20" i="8"/>
  <c r="G20" i="8"/>
  <c r="H20" i="8"/>
  <c r="F21" i="8"/>
  <c r="G21" i="8"/>
  <c r="H21" i="8"/>
  <c r="F22" i="8"/>
  <c r="G22" i="8"/>
  <c r="H22" i="8"/>
  <c r="F23" i="8"/>
  <c r="G23" i="8"/>
  <c r="H23" i="8"/>
  <c r="F24" i="8"/>
  <c r="G24" i="8"/>
  <c r="H24" i="8"/>
  <c r="F25" i="8"/>
  <c r="G25" i="8"/>
  <c r="H25" i="8"/>
  <c r="F26" i="8"/>
  <c r="G26" i="8"/>
  <c r="H26" i="8"/>
  <c r="F27" i="8"/>
  <c r="G27" i="8"/>
  <c r="H27" i="8"/>
  <c r="F28" i="8"/>
  <c r="G28" i="8"/>
  <c r="H28" i="8"/>
  <c r="F29" i="8"/>
  <c r="G29" i="8"/>
  <c r="H29" i="8"/>
  <c r="F30" i="8"/>
  <c r="G30" i="8"/>
  <c r="H30" i="8"/>
  <c r="F31" i="8"/>
  <c r="G31" i="8"/>
  <c r="H31" i="8"/>
  <c r="F32" i="8"/>
  <c r="G32" i="8"/>
  <c r="H32" i="8"/>
  <c r="F33" i="8"/>
  <c r="G33" i="8"/>
  <c r="H33" i="8"/>
  <c r="F34" i="8"/>
  <c r="G34" i="8"/>
  <c r="H34" i="8"/>
  <c r="F35" i="8"/>
  <c r="G35" i="8"/>
  <c r="H35" i="8"/>
  <c r="F36" i="8"/>
  <c r="G36" i="8"/>
  <c r="H36" i="8"/>
  <c r="F37" i="8"/>
  <c r="G37" i="8"/>
  <c r="H37" i="8"/>
  <c r="F38" i="8"/>
  <c r="G38" i="8"/>
  <c r="H38" i="8"/>
  <c r="F39" i="8"/>
  <c r="G39" i="8"/>
  <c r="H39" i="8"/>
  <c r="F40" i="8"/>
  <c r="G40" i="8"/>
  <c r="H40" i="8"/>
  <c r="F41" i="8"/>
  <c r="G41" i="8"/>
  <c r="H41" i="8"/>
  <c r="F42" i="8"/>
  <c r="G42" i="8"/>
  <c r="H42" i="8"/>
  <c r="F43" i="8"/>
  <c r="G43" i="8"/>
  <c r="H43" i="8"/>
  <c r="F44" i="8"/>
  <c r="G44" i="8"/>
  <c r="H44" i="8"/>
  <c r="F45" i="8"/>
  <c r="G45" i="8"/>
  <c r="H45" i="8"/>
  <c r="F46" i="8"/>
  <c r="G46" i="8"/>
  <c r="H46" i="8"/>
  <c r="F47" i="8"/>
  <c r="G47" i="8"/>
  <c r="H47" i="8"/>
  <c r="F48" i="8"/>
  <c r="G48" i="8"/>
  <c r="H48" i="8"/>
  <c r="F49" i="8"/>
  <c r="G49" i="8"/>
  <c r="H49" i="8"/>
  <c r="F50" i="8"/>
  <c r="G50" i="8"/>
  <c r="H50" i="8"/>
  <c r="F51" i="8"/>
  <c r="G51" i="8"/>
  <c r="H51" i="8"/>
  <c r="F52" i="8"/>
  <c r="G52" i="8"/>
  <c r="H52" i="8"/>
  <c r="F53" i="8"/>
  <c r="G53" i="8"/>
  <c r="H53" i="8"/>
  <c r="F54" i="8"/>
  <c r="G54" i="8"/>
  <c r="H54" i="8"/>
  <c r="F55" i="8"/>
  <c r="G55" i="8"/>
  <c r="H55" i="8"/>
  <c r="F56" i="8"/>
  <c r="G56" i="8"/>
  <c r="H56" i="8"/>
  <c r="F57" i="8"/>
  <c r="G57" i="8"/>
  <c r="H57" i="8"/>
  <c r="F58" i="8"/>
  <c r="G58" i="8"/>
  <c r="H58" i="8"/>
  <c r="F59" i="8"/>
  <c r="G59" i="8"/>
  <c r="H59" i="8"/>
  <c r="F60" i="8"/>
  <c r="G60" i="8"/>
  <c r="H60" i="8"/>
  <c r="F61" i="8"/>
  <c r="G61" i="8"/>
  <c r="H61" i="8"/>
  <c r="F62" i="8"/>
  <c r="G62" i="8"/>
  <c r="H62" i="8"/>
  <c r="F63" i="8"/>
  <c r="G63" i="8"/>
  <c r="H63" i="8"/>
  <c r="F64" i="8"/>
  <c r="G64" i="8"/>
  <c r="H64" i="8"/>
  <c r="F65" i="8"/>
  <c r="G65" i="8"/>
  <c r="H65" i="8"/>
  <c r="F66" i="8"/>
  <c r="G66" i="8"/>
  <c r="H66" i="8"/>
  <c r="F67" i="8"/>
  <c r="G67" i="8"/>
  <c r="H67" i="8"/>
  <c r="F68" i="8"/>
  <c r="G68" i="8"/>
  <c r="H68" i="8"/>
  <c r="F69" i="8"/>
  <c r="G69" i="8"/>
  <c r="H69" i="8"/>
  <c r="F70" i="8"/>
  <c r="G70" i="8"/>
  <c r="H70" i="8"/>
  <c r="F71" i="8"/>
  <c r="G71" i="8"/>
  <c r="H71" i="8"/>
  <c r="F72" i="8"/>
  <c r="G72" i="8"/>
  <c r="H72" i="8"/>
  <c r="F73" i="8"/>
  <c r="G73" i="8"/>
  <c r="H73" i="8"/>
  <c r="F74" i="8"/>
  <c r="G74" i="8"/>
  <c r="H74" i="8"/>
  <c r="F75" i="8"/>
  <c r="G75" i="8"/>
  <c r="H75" i="8"/>
  <c r="F76" i="8"/>
  <c r="G76" i="8"/>
  <c r="H76" i="8"/>
  <c r="F77" i="8"/>
  <c r="G77" i="8"/>
  <c r="H77" i="8"/>
  <c r="F78" i="8"/>
  <c r="G78" i="8"/>
  <c r="H78" i="8"/>
  <c r="F79" i="8"/>
  <c r="G79" i="8"/>
  <c r="H79" i="8"/>
  <c r="F80" i="8"/>
  <c r="G80" i="8"/>
  <c r="H80" i="8"/>
  <c r="F81" i="8"/>
  <c r="G81" i="8"/>
  <c r="H81" i="8"/>
  <c r="F82" i="8"/>
  <c r="G82" i="8"/>
  <c r="H82" i="8"/>
  <c r="F83" i="8"/>
  <c r="G83" i="8"/>
  <c r="H83" i="8"/>
  <c r="F84" i="8"/>
  <c r="G84" i="8"/>
  <c r="H84" i="8"/>
  <c r="F85" i="8"/>
  <c r="G85" i="8"/>
  <c r="H85" i="8"/>
  <c r="F86" i="8"/>
  <c r="G86" i="8"/>
  <c r="H86" i="8"/>
  <c r="F87" i="8"/>
  <c r="G87" i="8"/>
  <c r="H87" i="8"/>
  <c r="F88" i="8"/>
  <c r="G88" i="8"/>
  <c r="H88" i="8"/>
  <c r="F89" i="8"/>
  <c r="G89" i="8"/>
  <c r="H89" i="8"/>
  <c r="F90" i="8"/>
  <c r="G90" i="8"/>
  <c r="H90" i="8"/>
  <c r="F91" i="8"/>
  <c r="G91" i="8"/>
  <c r="H91" i="8"/>
  <c r="F92" i="8"/>
  <c r="G92" i="8"/>
  <c r="H92" i="8"/>
  <c r="F93" i="8"/>
  <c r="G93" i="8"/>
  <c r="H93" i="8"/>
  <c r="F94" i="8"/>
  <c r="G94" i="8"/>
  <c r="H94" i="8"/>
  <c r="F95" i="8"/>
  <c r="G95" i="8"/>
  <c r="H95" i="8"/>
  <c r="F96" i="8"/>
  <c r="G96" i="8"/>
  <c r="H96" i="8"/>
  <c r="F97" i="8"/>
  <c r="G97" i="8"/>
  <c r="H97" i="8"/>
  <c r="F98" i="8"/>
  <c r="G98" i="8"/>
  <c r="H98" i="8"/>
  <c r="F99" i="8"/>
  <c r="G99" i="8"/>
  <c r="H99" i="8"/>
  <c r="F100" i="8"/>
  <c r="G100" i="8"/>
  <c r="H100" i="8"/>
  <c r="F101" i="8"/>
  <c r="G101" i="8"/>
  <c r="H101" i="8"/>
  <c r="F102" i="8"/>
  <c r="G102" i="8"/>
  <c r="H102" i="8"/>
  <c r="F103" i="8"/>
  <c r="G103" i="8"/>
  <c r="H103" i="8"/>
  <c r="F104" i="8"/>
  <c r="G104" i="8"/>
  <c r="H104" i="8"/>
  <c r="F105" i="8"/>
  <c r="G105" i="8"/>
  <c r="H105" i="8"/>
  <c r="F106" i="8"/>
  <c r="G106" i="8"/>
  <c r="H106" i="8"/>
  <c r="F107" i="8"/>
  <c r="G107" i="8"/>
  <c r="H107" i="8"/>
  <c r="F108" i="8"/>
  <c r="G108" i="8"/>
  <c r="H108" i="8"/>
  <c r="F109" i="8"/>
  <c r="G109" i="8"/>
  <c r="H109" i="8"/>
  <c r="F110" i="8"/>
  <c r="G110" i="8"/>
  <c r="H110" i="8"/>
  <c r="F111" i="8"/>
  <c r="G111" i="8"/>
  <c r="H111" i="8"/>
  <c r="F112" i="8"/>
  <c r="G112" i="8"/>
  <c r="H112" i="8"/>
  <c r="F113" i="8"/>
  <c r="G113" i="8"/>
  <c r="H113" i="8"/>
  <c r="G182" i="12"/>
  <c r="F107" i="14"/>
  <c r="E184" i="14"/>
  <c r="E183" i="14"/>
  <c r="E182" i="14"/>
  <c r="E181" i="14"/>
  <c r="E180" i="14"/>
  <c r="E179" i="14"/>
  <c r="E178" i="14"/>
  <c r="E175" i="14"/>
  <c r="E174" i="14"/>
  <c r="E173" i="14"/>
  <c r="E172" i="14"/>
  <c r="E171" i="14"/>
  <c r="E169" i="14"/>
  <c r="E168" i="14"/>
  <c r="E167" i="14"/>
  <c r="E166" i="14"/>
  <c r="E165" i="14"/>
  <c r="E164" i="14"/>
  <c r="E162" i="14"/>
  <c r="E161" i="14"/>
  <c r="E160" i="14"/>
  <c r="E159" i="14"/>
  <c r="E158" i="14"/>
  <c r="E157" i="14"/>
  <c r="E156" i="14"/>
  <c r="E155" i="14"/>
  <c r="E154" i="14"/>
  <c r="E153" i="14"/>
  <c r="E152" i="14"/>
  <c r="E151" i="14"/>
  <c r="E150" i="14"/>
  <c r="E149" i="14"/>
  <c r="E148" i="14"/>
  <c r="E147" i="14"/>
  <c r="E146" i="14"/>
  <c r="E145" i="14"/>
  <c r="E144" i="14"/>
  <c r="E143" i="14"/>
  <c r="E142" i="14"/>
  <c r="E141" i="14"/>
  <c r="E140" i="14"/>
  <c r="E139" i="14"/>
  <c r="E138" i="14"/>
  <c r="E137" i="14"/>
  <c r="E136" i="14"/>
  <c r="E135" i="14"/>
  <c r="E134" i="14"/>
  <c r="E133" i="14"/>
  <c r="E132" i="14"/>
  <c r="E130"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G184" i="12"/>
  <c r="G175" i="9"/>
  <c r="E170" i="9"/>
  <c r="G181" i="4"/>
  <c r="G147" i="3"/>
  <c r="G148" i="3"/>
  <c r="G149" i="3"/>
  <c r="G150" i="3"/>
  <c r="G151" i="3"/>
  <c r="G152" i="3"/>
  <c r="G153" i="3"/>
  <c r="G154" i="3"/>
  <c r="G155" i="3"/>
  <c r="G156" i="3"/>
  <c r="G157" i="3"/>
  <c r="G158" i="3"/>
  <c r="G159" i="3"/>
  <c r="G160" i="3"/>
  <c r="G161" i="3"/>
  <c r="G162" i="3"/>
  <c r="G163" i="3"/>
  <c r="G164" i="3"/>
  <c r="G165" i="3"/>
  <c r="G166" i="3"/>
  <c r="G167" i="3"/>
  <c r="G168" i="3"/>
  <c r="G169" i="3"/>
  <c r="G170" i="3"/>
  <c r="G172" i="3"/>
  <c r="G173" i="3"/>
  <c r="G174" i="3"/>
  <c r="G175" i="3"/>
  <c r="G176" i="3"/>
  <c r="G177" i="3"/>
  <c r="G178" i="3"/>
  <c r="G179" i="3"/>
  <c r="G180" i="3"/>
  <c r="G181" i="3"/>
  <c r="G184" i="3"/>
  <c r="G185" i="3"/>
  <c r="G186" i="3"/>
  <c r="E182" i="3"/>
  <c r="E181" i="3"/>
  <c r="E180" i="3"/>
  <c r="E179" i="3"/>
  <c r="E178" i="3"/>
  <c r="E177"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185" i="4"/>
  <c r="E184" i="4"/>
  <c r="E183" i="4"/>
  <c r="E182" i="4"/>
  <c r="E181" i="4"/>
  <c r="E180" i="4"/>
  <c r="E179" i="4"/>
  <c r="E178" i="4"/>
  <c r="E177"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181" i="11"/>
  <c r="E179" i="11"/>
  <c r="E177" i="11"/>
  <c r="E176" i="11"/>
  <c r="E175" i="11"/>
  <c r="E174" i="11"/>
  <c r="E173" i="11"/>
  <c r="E172" i="11"/>
  <c r="E171" i="11"/>
  <c r="E170" i="11"/>
  <c r="E134" i="11"/>
  <c r="E181" i="15"/>
  <c r="E180" i="15"/>
  <c r="E179" i="15"/>
  <c r="E178" i="15"/>
  <c r="E177" i="15"/>
  <c r="E176" i="15"/>
  <c r="E175" i="15"/>
  <c r="E174" i="15"/>
  <c r="E173" i="15"/>
  <c r="E172" i="15"/>
  <c r="E171" i="15"/>
  <c r="E170" i="15"/>
  <c r="E169" i="15"/>
  <c r="E168" i="15"/>
  <c r="E167" i="15"/>
  <c r="E166" i="15"/>
  <c r="E165" i="15"/>
  <c r="E164" i="15"/>
  <c r="E163" i="15"/>
  <c r="E162" i="15"/>
  <c r="E161" i="15"/>
  <c r="E160" i="15"/>
  <c r="E159" i="15"/>
  <c r="E158" i="15"/>
  <c r="E157" i="15"/>
  <c r="E156" i="15"/>
  <c r="E155" i="15"/>
  <c r="E154" i="15"/>
  <c r="E153" i="15"/>
  <c r="E152" i="15"/>
  <c r="E151" i="15"/>
  <c r="E150" i="15"/>
  <c r="E149" i="15"/>
  <c r="E148" i="15"/>
  <c r="E147" i="15"/>
  <c r="E146" i="15"/>
  <c r="E145" i="15"/>
  <c r="E144" i="15"/>
  <c r="E143" i="15"/>
  <c r="E142" i="15"/>
  <c r="E141" i="15"/>
  <c r="E140" i="15"/>
  <c r="E139" i="15"/>
  <c r="E138" i="15"/>
  <c r="E137"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181" i="9"/>
  <c r="E180" i="9"/>
  <c r="E179" i="9"/>
  <c r="E178" i="9"/>
  <c r="E177" i="9"/>
  <c r="E176" i="9"/>
  <c r="E175" i="9"/>
  <c r="E174" i="9"/>
  <c r="E173" i="9"/>
  <c r="E172" i="9"/>
  <c r="E171"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O37" i="8"/>
  <c r="P37" i="8"/>
  <c r="Q37" i="8"/>
  <c r="O38" i="8"/>
  <c r="P38" i="8"/>
  <c r="Q38" i="8"/>
  <c r="O39" i="8"/>
  <c r="P39" i="8"/>
  <c r="Q39" i="8"/>
  <c r="O40" i="8"/>
  <c r="P40" i="8"/>
  <c r="Q40" i="8"/>
  <c r="O41" i="8"/>
  <c r="P41" i="8"/>
  <c r="Q41" i="8"/>
  <c r="O42" i="8"/>
  <c r="P42" i="8"/>
  <c r="Q42" i="8"/>
  <c r="O43" i="8"/>
  <c r="P43" i="8"/>
  <c r="Q43" i="8"/>
  <c r="O44" i="8"/>
  <c r="P44" i="8"/>
  <c r="Q44" i="8"/>
  <c r="O45" i="8"/>
  <c r="P45" i="8"/>
  <c r="Q45" i="8"/>
  <c r="O46" i="8"/>
  <c r="P46" i="8"/>
  <c r="Q46" i="8"/>
  <c r="O47" i="8"/>
  <c r="P47" i="8"/>
  <c r="Q47" i="8"/>
  <c r="O48" i="8"/>
  <c r="P48" i="8"/>
  <c r="Q48" i="8"/>
  <c r="O49" i="8"/>
  <c r="P49" i="8"/>
  <c r="Q49" i="8"/>
  <c r="O50" i="8"/>
  <c r="P50" i="8"/>
  <c r="Q50" i="8"/>
  <c r="O51" i="8"/>
  <c r="P51" i="8"/>
  <c r="Q51" i="8"/>
  <c r="O52" i="8"/>
  <c r="P52" i="8"/>
  <c r="Q52" i="8"/>
  <c r="O53" i="8"/>
  <c r="P53" i="8"/>
  <c r="Q53" i="8"/>
  <c r="O54" i="8"/>
  <c r="P54" i="8"/>
  <c r="Q54" i="8"/>
  <c r="O55" i="8"/>
  <c r="P55" i="8"/>
  <c r="Q55" i="8"/>
  <c r="O56" i="8"/>
  <c r="P56" i="8"/>
  <c r="Q56" i="8"/>
  <c r="O57" i="8"/>
  <c r="P57" i="8"/>
  <c r="Q57" i="8"/>
  <c r="O58" i="8"/>
  <c r="P58" i="8"/>
  <c r="Q58" i="8"/>
  <c r="O59" i="8"/>
  <c r="P59" i="8"/>
  <c r="Q59" i="8"/>
  <c r="O60" i="8"/>
  <c r="P60" i="8"/>
  <c r="Q60" i="8"/>
  <c r="O61" i="8"/>
  <c r="P61" i="8"/>
  <c r="Q61" i="8"/>
  <c r="O62" i="8"/>
  <c r="P62" i="8"/>
  <c r="Q62" i="8"/>
  <c r="O63" i="8"/>
  <c r="P63" i="8"/>
  <c r="Q63" i="8"/>
  <c r="J26" i="8"/>
  <c r="K26" i="8"/>
  <c r="J27" i="8"/>
  <c r="K27" i="8"/>
  <c r="J28" i="8"/>
  <c r="K28" i="8"/>
  <c r="J29" i="8"/>
  <c r="K29" i="8"/>
  <c r="J30" i="8"/>
  <c r="K30" i="8"/>
  <c r="J31" i="8"/>
  <c r="K31" i="8"/>
  <c r="J32" i="8"/>
  <c r="K32" i="8"/>
  <c r="J33" i="8"/>
  <c r="K33" i="8"/>
  <c r="J34" i="8"/>
  <c r="K34" i="8"/>
  <c r="J35" i="8"/>
  <c r="K35" i="8"/>
  <c r="J36" i="8"/>
  <c r="K36" i="8"/>
  <c r="J37" i="8"/>
  <c r="K37" i="8"/>
  <c r="I37" i="8"/>
  <c r="I36" i="8"/>
  <c r="I35" i="8"/>
  <c r="I34" i="8"/>
  <c r="I33" i="8"/>
  <c r="I32" i="8"/>
  <c r="I31" i="8"/>
  <c r="I30" i="8"/>
  <c r="I29" i="8"/>
  <c r="I28" i="8"/>
  <c r="I27" i="8"/>
  <c r="I26" i="8"/>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3" i="12"/>
  <c r="G185" i="12"/>
  <c r="G186"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8" i="12"/>
  <c r="F169" i="12"/>
  <c r="F170" i="12"/>
  <c r="F171" i="12"/>
  <c r="F172" i="12"/>
  <c r="F173" i="12"/>
  <c r="F174" i="12"/>
  <c r="F175" i="12"/>
  <c r="F176" i="12"/>
  <c r="F177" i="12"/>
  <c r="F178" i="12"/>
  <c r="F179" i="12"/>
  <c r="F180" i="12"/>
  <c r="F181" i="12"/>
  <c r="F182" i="12"/>
  <c r="F183" i="12"/>
  <c r="F184" i="12"/>
  <c r="F185" i="12"/>
  <c r="F28" i="12"/>
  <c r="F27" i="12"/>
  <c r="F26" i="12"/>
  <c r="E181" i="12"/>
  <c r="E180" i="12"/>
  <c r="E179" i="12"/>
  <c r="E178" i="12"/>
  <c r="E177" i="12"/>
  <c r="E176" i="12"/>
  <c r="E175" i="12"/>
  <c r="E174" i="12"/>
  <c r="E173" i="12"/>
  <c r="E172" i="12"/>
  <c r="E171" i="12"/>
  <c r="E170" i="12"/>
  <c r="E169" i="12"/>
  <c r="E168" i="12"/>
  <c r="E167" i="12"/>
  <c r="E166" i="12"/>
  <c r="E165" i="12"/>
  <c r="E164" i="12"/>
  <c r="E163" i="12"/>
  <c r="E162" i="12"/>
  <c r="E161" i="12"/>
  <c r="E160" i="12"/>
  <c r="E159" i="12"/>
  <c r="E158" i="12"/>
  <c r="E157" i="12"/>
  <c r="E156" i="12"/>
  <c r="E155" i="12"/>
  <c r="E154" i="12"/>
  <c r="E153" i="12"/>
  <c r="E152" i="12"/>
  <c r="E151" i="12"/>
  <c r="E150" i="12"/>
  <c r="E149" i="12"/>
  <c r="E148" i="12"/>
  <c r="E147" i="12"/>
  <c r="E146" i="12"/>
  <c r="E145" i="12"/>
  <c r="E144" i="12"/>
  <c r="E143" i="12"/>
  <c r="E142" i="12"/>
  <c r="E141" i="12"/>
  <c r="E140" i="12"/>
  <c r="E139" i="12"/>
  <c r="E138" i="12"/>
  <c r="E137" i="12"/>
  <c r="E136" i="12"/>
  <c r="E135" i="12"/>
  <c r="E134" i="12"/>
  <c r="E133" i="12"/>
  <c r="E132"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D138" i="12"/>
  <c r="D139" i="12"/>
  <c r="D140" i="12"/>
  <c r="D141"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171" i="12"/>
  <c r="D172" i="12"/>
  <c r="D173" i="12"/>
  <c r="D174" i="12"/>
  <c r="D175" i="12"/>
  <c r="D176" i="12"/>
  <c r="D177" i="12"/>
  <c r="D178" i="12"/>
  <c r="D179" i="12"/>
  <c r="D180" i="12"/>
  <c r="D181" i="12"/>
  <c r="D182" i="12"/>
  <c r="D183" i="12"/>
  <c r="D184" i="12"/>
  <c r="D185" i="12"/>
  <c r="D186" i="12"/>
  <c r="I187" i="13" l="1"/>
  <c r="D187" i="13"/>
  <c r="M189" i="13"/>
  <c r="F189" i="13"/>
  <c r="E189" i="13"/>
  <c r="L187" i="13"/>
  <c r="K187" i="13"/>
  <c r="C187" i="13"/>
  <c r="L189" i="13"/>
  <c r="J187" i="13"/>
  <c r="D189" i="13"/>
  <c r="G187" i="13"/>
  <c r="M188" i="13"/>
  <c r="F187" i="13"/>
  <c r="H187" i="13"/>
  <c r="M187" i="13"/>
  <c r="I188" i="13"/>
  <c r="H188" i="13"/>
  <c r="G188" i="13"/>
  <c r="F188" i="13"/>
  <c r="E188" i="13"/>
  <c r="C189" i="13"/>
  <c r="I189" i="13"/>
  <c r="L188" i="13"/>
  <c r="D188" i="13"/>
  <c r="K189" i="13"/>
  <c r="J189" i="13"/>
  <c r="H189" i="13"/>
  <c r="K188" i="13"/>
  <c r="C188" i="13"/>
  <c r="C185" i="5"/>
  <c r="C18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46" i="5"/>
  <c r="G184" i="10"/>
  <c r="G185" i="10"/>
  <c r="G186" i="10"/>
  <c r="C184" i="13" l="1"/>
  <c r="D184" i="13"/>
  <c r="E184" i="13"/>
  <c r="F184" i="13"/>
  <c r="G184" i="13"/>
  <c r="H184" i="13"/>
  <c r="I184" i="13"/>
  <c r="J184" i="13"/>
  <c r="K184" i="13"/>
  <c r="L184" i="13"/>
  <c r="M184" i="13"/>
  <c r="C185" i="13"/>
  <c r="D185" i="13"/>
  <c r="E185" i="13"/>
  <c r="F185" i="13"/>
  <c r="G185" i="13"/>
  <c r="H185" i="13"/>
  <c r="I185" i="13"/>
  <c r="J185" i="13"/>
  <c r="K185" i="13"/>
  <c r="L185" i="13"/>
  <c r="M185" i="13"/>
  <c r="C186" i="13"/>
  <c r="D186" i="13"/>
  <c r="E186" i="13"/>
  <c r="F186" i="13"/>
  <c r="G186" i="13"/>
  <c r="H186" i="13"/>
  <c r="I186" i="13"/>
  <c r="J186" i="13"/>
  <c r="K186" i="13"/>
  <c r="L186" i="13"/>
  <c r="M186" i="13"/>
  <c r="D184" i="14"/>
  <c r="D185" i="14"/>
  <c r="D186" i="14"/>
  <c r="D184" i="3"/>
  <c r="D185" i="3"/>
  <c r="D186" i="3"/>
  <c r="D184" i="4"/>
  <c r="F184" i="4"/>
  <c r="G184" i="4"/>
  <c r="D185" i="4"/>
  <c r="F185" i="4"/>
  <c r="D186" i="4"/>
  <c r="F186" i="4"/>
  <c r="G186" i="4"/>
  <c r="D184" i="2"/>
  <c r="F184" i="2"/>
  <c r="G184" i="2"/>
  <c r="D185" i="2"/>
  <c r="F185" i="2"/>
  <c r="G185" i="2"/>
  <c r="D186" i="2"/>
  <c r="F186" i="2"/>
  <c r="G186" i="2"/>
  <c r="D184" i="11"/>
  <c r="F184" i="11"/>
  <c r="G184" i="11"/>
  <c r="D185" i="11"/>
  <c r="F185" i="11"/>
  <c r="G185" i="11"/>
  <c r="D186" i="11"/>
  <c r="F186" i="11"/>
  <c r="G186" i="11"/>
  <c r="D184" i="15"/>
  <c r="F184" i="15"/>
  <c r="G184" i="15"/>
  <c r="D185" i="15"/>
  <c r="D186" i="15"/>
  <c r="F186" i="15"/>
  <c r="G186" i="15"/>
  <c r="D184" i="9"/>
  <c r="D185" i="9"/>
  <c r="D186" i="9"/>
  <c r="E37" i="11" l="1"/>
  <c r="E36" i="11"/>
  <c r="E35" i="11"/>
  <c r="E34" i="11"/>
  <c r="E33" i="11"/>
  <c r="E32" i="11"/>
  <c r="E31" i="11"/>
  <c r="E30" i="11"/>
  <c r="E29" i="11"/>
  <c r="E28" i="11"/>
  <c r="E27" i="11"/>
  <c r="E26" i="11"/>
  <c r="E49" i="11"/>
  <c r="E48" i="11"/>
  <c r="E47" i="11"/>
  <c r="E46" i="11"/>
  <c r="E45" i="11"/>
  <c r="E44" i="11"/>
  <c r="E43" i="11"/>
  <c r="E42" i="11"/>
  <c r="E41" i="11"/>
  <c r="E40" i="11"/>
  <c r="E39" i="11"/>
  <c r="E38" i="11"/>
  <c r="E61" i="11"/>
  <c r="E60" i="11"/>
  <c r="E59" i="11"/>
  <c r="E58" i="11"/>
  <c r="E57" i="11"/>
  <c r="E56" i="11"/>
  <c r="E55" i="11"/>
  <c r="E54" i="11"/>
  <c r="E53" i="11"/>
  <c r="E52" i="11"/>
  <c r="E51" i="11"/>
  <c r="E50" i="11"/>
  <c r="E73" i="11"/>
  <c r="E72" i="11"/>
  <c r="E71" i="11"/>
  <c r="E70" i="11"/>
  <c r="E69" i="11"/>
  <c r="E68" i="11"/>
  <c r="E67" i="11"/>
  <c r="E66" i="11"/>
  <c r="E65" i="11"/>
  <c r="E64" i="11"/>
  <c r="E63" i="11"/>
  <c r="E62" i="11"/>
  <c r="E85" i="11"/>
  <c r="E84" i="11"/>
  <c r="E83" i="11"/>
  <c r="E82" i="11"/>
  <c r="E81" i="11"/>
  <c r="E80" i="11"/>
  <c r="E79" i="11"/>
  <c r="E78" i="11"/>
  <c r="E77" i="11"/>
  <c r="E76" i="11"/>
  <c r="E75" i="11"/>
  <c r="E74" i="11"/>
  <c r="E97" i="11"/>
  <c r="E96" i="11"/>
  <c r="E95" i="11"/>
  <c r="E94" i="11"/>
  <c r="E93" i="11"/>
  <c r="E92" i="11"/>
  <c r="E91" i="11"/>
  <c r="E90" i="11"/>
  <c r="E89" i="11"/>
  <c r="E88" i="11"/>
  <c r="E87" i="11"/>
  <c r="E86" i="11"/>
  <c r="E109" i="11"/>
  <c r="E108" i="11"/>
  <c r="E107" i="11"/>
  <c r="E106" i="11"/>
  <c r="E105" i="11"/>
  <c r="E104" i="11"/>
  <c r="E103" i="11"/>
  <c r="E102" i="11"/>
  <c r="E101" i="11"/>
  <c r="E100" i="11"/>
  <c r="E99" i="11"/>
  <c r="E98" i="11"/>
  <c r="E121" i="11"/>
  <c r="E120" i="11"/>
  <c r="E119" i="11"/>
  <c r="E118" i="11"/>
  <c r="E117" i="11"/>
  <c r="E116" i="11"/>
  <c r="E115" i="11"/>
  <c r="E114" i="11"/>
  <c r="E113" i="11"/>
  <c r="E112" i="11"/>
  <c r="E111" i="11"/>
  <c r="E110" i="11"/>
  <c r="E133" i="11"/>
  <c r="E132" i="11"/>
  <c r="E131" i="11"/>
  <c r="E130" i="11"/>
  <c r="E129" i="11"/>
  <c r="E128" i="11"/>
  <c r="E127" i="11"/>
  <c r="E126" i="11"/>
  <c r="E125" i="11"/>
  <c r="E124" i="11"/>
  <c r="E123" i="11"/>
  <c r="E122" i="11"/>
  <c r="E145" i="11"/>
  <c r="E144" i="11"/>
  <c r="E143" i="11"/>
  <c r="E142" i="11"/>
  <c r="E141" i="11"/>
  <c r="E140" i="11"/>
  <c r="E139" i="11"/>
  <c r="E138" i="11"/>
  <c r="E137" i="11"/>
  <c r="E136" i="11"/>
  <c r="E135" i="11"/>
  <c r="E157" i="11"/>
  <c r="E156" i="11"/>
  <c r="E155" i="11"/>
  <c r="E154" i="11"/>
  <c r="E153" i="11"/>
  <c r="E152" i="11"/>
  <c r="E151" i="11"/>
  <c r="E150" i="11"/>
  <c r="E149" i="11"/>
  <c r="E148" i="11"/>
  <c r="E147" i="11"/>
  <c r="E146" i="11"/>
  <c r="E169" i="11"/>
  <c r="E168" i="11"/>
  <c r="E167" i="11"/>
  <c r="E166" i="11"/>
  <c r="E165" i="11"/>
  <c r="E164" i="11"/>
  <c r="E163" i="11"/>
  <c r="E162" i="11"/>
  <c r="E161" i="11"/>
  <c r="E160" i="11"/>
  <c r="E159" i="11"/>
  <c r="E158" i="11"/>
  <c r="G182" i="11"/>
  <c r="M181" i="13" l="1"/>
  <c r="L181" i="13"/>
  <c r="K181" i="13"/>
  <c r="J181" i="13"/>
  <c r="I181" i="13"/>
  <c r="H181" i="13"/>
  <c r="G181" i="13"/>
  <c r="F181" i="13"/>
  <c r="E181" i="13"/>
  <c r="D181" i="13"/>
  <c r="C181" i="13"/>
  <c r="M180" i="13"/>
  <c r="L180" i="13"/>
  <c r="K180" i="13"/>
  <c r="J180" i="13"/>
  <c r="I180" i="13"/>
  <c r="H180" i="13"/>
  <c r="G180" i="13"/>
  <c r="F180" i="13"/>
  <c r="E180" i="13"/>
  <c r="D180" i="13"/>
  <c r="C180" i="13"/>
  <c r="M179" i="13"/>
  <c r="L179" i="13"/>
  <c r="K179" i="13"/>
  <c r="J179" i="13"/>
  <c r="I179" i="13"/>
  <c r="H179" i="13"/>
  <c r="G179" i="13"/>
  <c r="F179" i="13"/>
  <c r="E179" i="13"/>
  <c r="D179" i="13"/>
  <c r="C179" i="13"/>
  <c r="M178" i="13"/>
  <c r="L178" i="13"/>
  <c r="K178" i="13"/>
  <c r="J178" i="13"/>
  <c r="I178" i="13"/>
  <c r="H178" i="13"/>
  <c r="G178" i="13"/>
  <c r="F178" i="13"/>
  <c r="E178" i="13"/>
  <c r="D178" i="13"/>
  <c r="C178" i="13"/>
  <c r="M177" i="13"/>
  <c r="L177" i="13"/>
  <c r="K177" i="13"/>
  <c r="J177" i="13"/>
  <c r="I177" i="13"/>
  <c r="H177" i="13"/>
  <c r="G177" i="13"/>
  <c r="F177" i="13"/>
  <c r="E177" i="13"/>
  <c r="D177" i="13"/>
  <c r="C177" i="13"/>
  <c r="M176" i="13"/>
  <c r="L176" i="13"/>
  <c r="K176" i="13"/>
  <c r="J176" i="13"/>
  <c r="I176" i="13"/>
  <c r="H176" i="13"/>
  <c r="G176" i="13"/>
  <c r="F176" i="13"/>
  <c r="E176" i="13"/>
  <c r="D176" i="13"/>
  <c r="C176" i="13"/>
  <c r="M175" i="13"/>
  <c r="L175" i="13"/>
  <c r="K175" i="13"/>
  <c r="J175" i="13"/>
  <c r="I175" i="13"/>
  <c r="H175" i="13"/>
  <c r="G175" i="13"/>
  <c r="F175" i="13"/>
  <c r="E175" i="13"/>
  <c r="D175" i="13"/>
  <c r="C175" i="13"/>
  <c r="M174" i="13"/>
  <c r="L174" i="13"/>
  <c r="K174" i="13"/>
  <c r="J174" i="13"/>
  <c r="I174" i="13"/>
  <c r="H174" i="13"/>
  <c r="G174" i="13"/>
  <c r="F174" i="13"/>
  <c r="E174" i="13"/>
  <c r="D174" i="13"/>
  <c r="C174" i="13"/>
  <c r="M173" i="13"/>
  <c r="L173" i="13"/>
  <c r="K173" i="13"/>
  <c r="J173" i="13"/>
  <c r="I173" i="13"/>
  <c r="H173" i="13"/>
  <c r="G173" i="13"/>
  <c r="F173" i="13"/>
  <c r="E173" i="13"/>
  <c r="D173" i="13"/>
  <c r="C173" i="13"/>
  <c r="M172" i="13"/>
  <c r="L172" i="13"/>
  <c r="K172" i="13"/>
  <c r="J172" i="13"/>
  <c r="I172" i="13"/>
  <c r="H172" i="13"/>
  <c r="G172" i="13"/>
  <c r="F172" i="13"/>
  <c r="E172" i="13"/>
  <c r="D172" i="13"/>
  <c r="C172" i="13"/>
  <c r="M171" i="13"/>
  <c r="L171" i="13"/>
  <c r="K171" i="13"/>
  <c r="J171" i="13"/>
  <c r="I171" i="13"/>
  <c r="H171" i="13"/>
  <c r="G171" i="13"/>
  <c r="F171" i="13"/>
  <c r="E171" i="13"/>
  <c r="D171" i="13"/>
  <c r="C171" i="13"/>
  <c r="M170" i="13"/>
  <c r="L170" i="13"/>
  <c r="K170" i="13"/>
  <c r="J170" i="13"/>
  <c r="I170" i="13"/>
  <c r="H170" i="13"/>
  <c r="G170" i="13"/>
  <c r="F170" i="13"/>
  <c r="E170" i="13"/>
  <c r="D170" i="13"/>
  <c r="C170" i="13"/>
  <c r="D181" i="14"/>
  <c r="D180" i="14"/>
  <c r="D179" i="14"/>
  <c r="D178" i="14"/>
  <c r="D177" i="14"/>
  <c r="D176" i="14"/>
  <c r="D175" i="14"/>
  <c r="D174" i="14"/>
  <c r="D173" i="14"/>
  <c r="D172" i="14"/>
  <c r="D171" i="14"/>
  <c r="F170" i="14"/>
  <c r="D170" i="14"/>
  <c r="D181" i="3"/>
  <c r="D180" i="3"/>
  <c r="D179" i="3"/>
  <c r="D177" i="3"/>
  <c r="D176" i="3"/>
  <c r="D175" i="3"/>
  <c r="D174" i="3"/>
  <c r="F172" i="3"/>
  <c r="D172" i="3"/>
  <c r="F171" i="3"/>
  <c r="D171" i="3"/>
  <c r="F170" i="3"/>
  <c r="D170" i="3"/>
  <c r="D171" i="4"/>
  <c r="F171" i="4"/>
  <c r="G171" i="4"/>
  <c r="D172" i="4"/>
  <c r="F172" i="4"/>
  <c r="G172" i="4"/>
  <c r="D173" i="4"/>
  <c r="F173" i="4"/>
  <c r="G173" i="4"/>
  <c r="D174" i="4"/>
  <c r="F174" i="4"/>
  <c r="G174" i="4"/>
  <c r="D175" i="4"/>
  <c r="F175" i="4"/>
  <c r="G175" i="4"/>
  <c r="F176" i="4"/>
  <c r="G176" i="4"/>
  <c r="D177" i="4"/>
  <c r="D178" i="4"/>
  <c r="F178" i="4"/>
  <c r="G178" i="4"/>
  <c r="D179" i="4"/>
  <c r="F179" i="4"/>
  <c r="G179" i="4"/>
  <c r="D180" i="4"/>
  <c r="G180" i="4"/>
  <c r="D181" i="4"/>
  <c r="F181" i="4"/>
  <c r="D182" i="4"/>
  <c r="F182" i="4"/>
  <c r="G182" i="4"/>
  <c r="D183" i="4"/>
  <c r="G183" i="4"/>
  <c r="D171" i="2"/>
  <c r="F171" i="2"/>
  <c r="G171" i="2"/>
  <c r="D172" i="2"/>
  <c r="F172" i="2"/>
  <c r="G172" i="2"/>
  <c r="D173" i="2"/>
  <c r="F173" i="2"/>
  <c r="G173" i="2"/>
  <c r="D174" i="2"/>
  <c r="G174" i="2"/>
  <c r="D175" i="2"/>
  <c r="F175" i="2"/>
  <c r="G175" i="2"/>
  <c r="D176" i="2"/>
  <c r="F176" i="2"/>
  <c r="G176" i="2"/>
  <c r="D177" i="2"/>
  <c r="F177" i="2"/>
  <c r="G177" i="2"/>
  <c r="D178" i="2"/>
  <c r="F178" i="2"/>
  <c r="G178" i="2"/>
  <c r="D179" i="2"/>
  <c r="F179" i="2"/>
  <c r="G179" i="2"/>
  <c r="D180" i="2"/>
  <c r="F180" i="2"/>
  <c r="G180" i="2"/>
  <c r="D181" i="2"/>
  <c r="F181" i="2"/>
  <c r="D182" i="2"/>
  <c r="F182" i="2"/>
  <c r="G182" i="2"/>
  <c r="D183" i="2"/>
  <c r="F183" i="2"/>
  <c r="G183" i="2"/>
  <c r="D171" i="11"/>
  <c r="F171" i="11"/>
  <c r="G171" i="11"/>
  <c r="D172" i="11"/>
  <c r="F172" i="11"/>
  <c r="G172" i="11"/>
  <c r="D173" i="11"/>
  <c r="F173" i="11"/>
  <c r="G173" i="11"/>
  <c r="F174" i="11"/>
  <c r="G174" i="11"/>
  <c r="D175" i="11"/>
  <c r="F175" i="11"/>
  <c r="G175" i="11"/>
  <c r="D176" i="11"/>
  <c r="F176" i="11"/>
  <c r="G176" i="11"/>
  <c r="D177" i="11"/>
  <c r="F177" i="11"/>
  <c r="G177" i="11"/>
  <c r="D178" i="11"/>
  <c r="F178" i="11"/>
  <c r="G178" i="11"/>
  <c r="F179" i="11"/>
  <c r="G179" i="11"/>
  <c r="D180" i="11"/>
  <c r="F180" i="11"/>
  <c r="G180" i="11"/>
  <c r="D181" i="11"/>
  <c r="F181" i="11"/>
  <c r="G181" i="11"/>
  <c r="D182" i="11"/>
  <c r="D183" i="11"/>
  <c r="F183" i="11"/>
  <c r="G183" i="11"/>
  <c r="D171" i="15"/>
  <c r="F171" i="15"/>
  <c r="G171" i="15"/>
  <c r="D172" i="15"/>
  <c r="F172" i="15"/>
  <c r="G172" i="15"/>
  <c r="D173" i="15"/>
  <c r="F173" i="15"/>
  <c r="G173" i="15"/>
  <c r="D174" i="15"/>
  <c r="F174" i="15"/>
  <c r="G174" i="15"/>
  <c r="D175" i="15"/>
  <c r="F175" i="15"/>
  <c r="G175" i="15"/>
  <c r="D176" i="15"/>
  <c r="F176" i="15"/>
  <c r="G176" i="15"/>
  <c r="D177" i="15"/>
  <c r="F177" i="15"/>
  <c r="G177" i="15"/>
  <c r="D178" i="15"/>
  <c r="F178" i="15"/>
  <c r="D179" i="15"/>
  <c r="F179" i="15"/>
  <c r="G179" i="15"/>
  <c r="D180" i="15"/>
  <c r="F180" i="15"/>
  <c r="G180" i="15"/>
  <c r="D181" i="15"/>
  <c r="F181" i="15"/>
  <c r="G181" i="15"/>
  <c r="D182" i="15"/>
  <c r="D183" i="15"/>
  <c r="F183" i="15"/>
  <c r="G183" i="15"/>
  <c r="D171" i="9"/>
  <c r="F171" i="9"/>
  <c r="G171" i="9"/>
  <c r="D172" i="9"/>
  <c r="F172" i="9"/>
  <c r="G172" i="9"/>
  <c r="D173" i="9"/>
  <c r="F173" i="9"/>
  <c r="G173" i="9"/>
  <c r="D174" i="9"/>
  <c r="F174" i="9"/>
  <c r="G174" i="9"/>
  <c r="D175" i="9"/>
  <c r="F175" i="9"/>
  <c r="D176" i="9"/>
  <c r="F176" i="9"/>
  <c r="G176" i="9"/>
  <c r="D177" i="9"/>
  <c r="F177" i="9"/>
  <c r="G177" i="9"/>
  <c r="D178" i="9"/>
  <c r="D179" i="9"/>
  <c r="D180" i="9"/>
  <c r="D181" i="9"/>
  <c r="D182" i="9"/>
  <c r="D183" i="9"/>
  <c r="F171" i="10"/>
  <c r="F172" i="10"/>
  <c r="F173" i="10"/>
  <c r="G173" i="10"/>
  <c r="F174" i="10"/>
  <c r="G174" i="10"/>
  <c r="F175" i="10"/>
  <c r="G175" i="10"/>
  <c r="F176" i="10"/>
  <c r="G176" i="10"/>
  <c r="F177" i="10"/>
  <c r="G177" i="10"/>
  <c r="F178" i="10"/>
  <c r="G178" i="10"/>
  <c r="G179" i="10"/>
  <c r="G180" i="10"/>
  <c r="G181" i="10"/>
  <c r="G182" i="10"/>
  <c r="G183" i="10"/>
  <c r="M183" i="13" l="1"/>
  <c r="L183" i="13"/>
  <c r="K183" i="13"/>
  <c r="J183" i="13"/>
  <c r="I183" i="13"/>
  <c r="H183" i="13"/>
  <c r="G183" i="13"/>
  <c r="F183" i="13"/>
  <c r="E183" i="13"/>
  <c r="D183" i="13"/>
  <c r="C183" i="13"/>
  <c r="M182" i="13"/>
  <c r="L182" i="13"/>
  <c r="K182" i="13"/>
  <c r="J182" i="13"/>
  <c r="I182" i="13"/>
  <c r="H182" i="13"/>
  <c r="G182" i="13"/>
  <c r="F182" i="13"/>
  <c r="E182" i="13"/>
  <c r="D182" i="13"/>
  <c r="C182" i="13"/>
  <c r="D183" i="14"/>
  <c r="D182" i="14"/>
  <c r="D183" i="3"/>
  <c r="D182" i="3"/>
  <c r="G170" i="4"/>
  <c r="F170" i="4"/>
  <c r="D170" i="4"/>
  <c r="G170" i="2"/>
  <c r="F170" i="2"/>
  <c r="D170" i="2"/>
  <c r="G170" i="11"/>
  <c r="F170" i="11"/>
  <c r="D170" i="11"/>
  <c r="G170" i="15"/>
  <c r="F170" i="15"/>
  <c r="D170" i="15"/>
  <c r="G170" i="9"/>
  <c r="F170" i="9"/>
  <c r="D170" i="9"/>
  <c r="F170" i="10"/>
  <c r="I167" i="13"/>
  <c r="F168" i="13"/>
  <c r="G168" i="13"/>
  <c r="G169" i="13"/>
  <c r="K169" i="13"/>
  <c r="L169" i="13"/>
  <c r="C167" i="13"/>
  <c r="H168" i="13"/>
  <c r="E169" i="13"/>
  <c r="G163" i="13"/>
  <c r="D164" i="13"/>
  <c r="F165" i="13"/>
  <c r="C166" i="13"/>
  <c r="C163" i="13"/>
  <c r="F163" i="13"/>
  <c r="H163" i="13"/>
  <c r="M163" i="13"/>
  <c r="C164" i="13"/>
  <c r="I164" i="13"/>
  <c r="D165" i="13"/>
  <c r="E165" i="13"/>
  <c r="L165" i="13"/>
  <c r="M165" i="13"/>
  <c r="D166" i="14"/>
  <c r="F166" i="14"/>
  <c r="D167" i="14"/>
  <c r="F167" i="14"/>
  <c r="D168" i="14"/>
  <c r="F168" i="14"/>
  <c r="D169" i="14"/>
  <c r="F169" i="14"/>
  <c r="D166" i="3"/>
  <c r="F166" i="3"/>
  <c r="D167" i="3"/>
  <c r="F167" i="3"/>
  <c r="D168" i="3"/>
  <c r="F168" i="3"/>
  <c r="D169" i="3"/>
  <c r="F169" i="3"/>
  <c r="D166" i="4"/>
  <c r="F166" i="4"/>
  <c r="G166" i="4"/>
  <c r="D167" i="4"/>
  <c r="F167" i="4"/>
  <c r="G167" i="4"/>
  <c r="D168" i="4"/>
  <c r="F168" i="4"/>
  <c r="G168" i="4"/>
  <c r="D169" i="4"/>
  <c r="F169" i="4"/>
  <c r="G169" i="4"/>
  <c r="D166" i="2"/>
  <c r="F166" i="2"/>
  <c r="G166" i="2"/>
  <c r="D167" i="2"/>
  <c r="F167" i="2"/>
  <c r="G167" i="2"/>
  <c r="D168" i="2"/>
  <c r="F168" i="2"/>
  <c r="G168" i="2"/>
  <c r="D169" i="2"/>
  <c r="F169" i="2"/>
  <c r="G169" i="2"/>
  <c r="D166" i="11"/>
  <c r="F166" i="11"/>
  <c r="G166" i="11"/>
  <c r="D167" i="11"/>
  <c r="F167" i="11"/>
  <c r="G167" i="11"/>
  <c r="D168" i="11"/>
  <c r="F168" i="11"/>
  <c r="G168" i="11"/>
  <c r="D169" i="11"/>
  <c r="F169" i="11"/>
  <c r="G169" i="11"/>
  <c r="D166" i="15"/>
  <c r="F166" i="15"/>
  <c r="G166" i="15"/>
  <c r="D167" i="15"/>
  <c r="F167" i="15"/>
  <c r="G167" i="15"/>
  <c r="D168" i="15"/>
  <c r="F168" i="15"/>
  <c r="G168" i="15"/>
  <c r="D169" i="15"/>
  <c r="F169" i="15"/>
  <c r="G169" i="15"/>
  <c r="D166" i="9"/>
  <c r="F166" i="9"/>
  <c r="G166" i="9"/>
  <c r="D167" i="9"/>
  <c r="F167" i="9"/>
  <c r="G167" i="9"/>
  <c r="D168" i="9"/>
  <c r="F168" i="9"/>
  <c r="G168" i="9"/>
  <c r="D169" i="9"/>
  <c r="F169" i="9"/>
  <c r="G169" i="9"/>
  <c r="F166" i="10"/>
  <c r="F167" i="10"/>
  <c r="F168" i="10"/>
  <c r="F169" i="10"/>
  <c r="I163" i="13" l="1"/>
  <c r="C169" i="13"/>
  <c r="E163" i="13"/>
  <c r="J169" i="13"/>
  <c r="M167" i="13"/>
  <c r="D163" i="13"/>
  <c r="I169" i="13"/>
  <c r="J167" i="13"/>
  <c r="L163" i="13"/>
  <c r="F169" i="13"/>
  <c r="H167" i="13"/>
  <c r="K163" i="13"/>
  <c r="D169" i="13"/>
  <c r="E167" i="13"/>
  <c r="J166" i="13"/>
  <c r="M166" i="13"/>
  <c r="L166" i="13"/>
  <c r="K165" i="13"/>
  <c r="C165" i="13"/>
  <c r="M168" i="13"/>
  <c r="E168" i="13"/>
  <c r="K166" i="13"/>
  <c r="J165" i="13"/>
  <c r="M164" i="13"/>
  <c r="L168" i="13"/>
  <c r="D168" i="13"/>
  <c r="G167" i="13"/>
  <c r="I165" i="13"/>
  <c r="K164" i="13"/>
  <c r="J163" i="13"/>
  <c r="H169" i="13"/>
  <c r="K168" i="13"/>
  <c r="C168" i="13"/>
  <c r="F167" i="13"/>
  <c r="I166" i="13"/>
  <c r="H166" i="13"/>
  <c r="G166" i="13"/>
  <c r="H165" i="13"/>
  <c r="J168" i="13"/>
  <c r="G165" i="13"/>
  <c r="G164" i="13"/>
  <c r="I168" i="13"/>
  <c r="L167" i="13"/>
  <c r="D167" i="13"/>
  <c r="E164" i="13"/>
  <c r="M169" i="13"/>
  <c r="K167" i="13"/>
  <c r="F166" i="13"/>
  <c r="E166" i="13"/>
  <c r="D166" i="13"/>
  <c r="L164" i="13"/>
  <c r="J164" i="13"/>
  <c r="H164" i="13"/>
  <c r="F164" i="13"/>
  <c r="F164" i="14" l="1"/>
  <c r="F165" i="14"/>
  <c r="D164" i="14"/>
  <c r="D165" i="14"/>
  <c r="F164" i="3"/>
  <c r="F165" i="3"/>
  <c r="D164" i="3"/>
  <c r="D165" i="3"/>
  <c r="G164" i="4"/>
  <c r="G165" i="4"/>
  <c r="F164" i="4"/>
  <c r="F165" i="4"/>
  <c r="D164" i="4"/>
  <c r="D165" i="4"/>
  <c r="G164" i="2"/>
  <c r="G165" i="2"/>
  <c r="F164" i="2"/>
  <c r="F165" i="2"/>
  <c r="D164" i="2"/>
  <c r="D165" i="2"/>
  <c r="G158" i="15"/>
  <c r="G159" i="15"/>
  <c r="G160" i="15"/>
  <c r="G161" i="15"/>
  <c r="G162" i="15"/>
  <c r="G163" i="15"/>
  <c r="G164" i="15"/>
  <c r="G165" i="15"/>
  <c r="G151" i="15"/>
  <c r="G152" i="15"/>
  <c r="G153" i="15"/>
  <c r="G154" i="15"/>
  <c r="G155" i="15"/>
  <c r="G156" i="15"/>
  <c r="G157" i="15"/>
  <c r="F158" i="15"/>
  <c r="F159" i="15"/>
  <c r="F160" i="15"/>
  <c r="F161" i="15"/>
  <c r="F162" i="15"/>
  <c r="F163" i="15"/>
  <c r="F164" i="15"/>
  <c r="F165" i="15"/>
  <c r="F154" i="15"/>
  <c r="F155" i="15"/>
  <c r="F156" i="15"/>
  <c r="F157" i="15"/>
  <c r="D164" i="15"/>
  <c r="D165" i="15"/>
  <c r="G154" i="9"/>
  <c r="G155" i="9"/>
  <c r="G156" i="9"/>
  <c r="G157" i="9"/>
  <c r="G158" i="9"/>
  <c r="G159" i="9"/>
  <c r="G160" i="9"/>
  <c r="G161" i="9"/>
  <c r="G162" i="9"/>
  <c r="G163" i="9"/>
  <c r="G164" i="9"/>
  <c r="G165" i="9"/>
  <c r="G151" i="9"/>
  <c r="G152" i="9"/>
  <c r="G153" i="9"/>
  <c r="F155" i="9"/>
  <c r="F156" i="9"/>
  <c r="F157" i="9"/>
  <c r="F158" i="9"/>
  <c r="F159" i="9"/>
  <c r="F160" i="9"/>
  <c r="F161" i="9"/>
  <c r="F162" i="9"/>
  <c r="F163" i="9"/>
  <c r="F164" i="9"/>
  <c r="F165" i="9"/>
  <c r="D164" i="9"/>
  <c r="D165" i="9"/>
  <c r="F159" i="10"/>
  <c r="F160" i="10"/>
  <c r="F161" i="10"/>
  <c r="F162" i="10"/>
  <c r="F163" i="10"/>
  <c r="F164" i="10"/>
  <c r="F165" i="10"/>
  <c r="N159" i="8"/>
  <c r="M159" i="8"/>
  <c r="F165" i="11"/>
  <c r="G164" i="11" l="1"/>
  <c r="G165" i="11"/>
  <c r="F164" i="11"/>
  <c r="D164" i="11"/>
  <c r="D165" i="11"/>
  <c r="M161" i="13" l="1"/>
  <c r="M162" i="13"/>
  <c r="L161" i="13"/>
  <c r="L162" i="13"/>
  <c r="K161" i="13"/>
  <c r="K162" i="13"/>
  <c r="J161" i="13"/>
  <c r="J162" i="13"/>
  <c r="I161" i="13"/>
  <c r="I162" i="13"/>
  <c r="H161" i="13"/>
  <c r="H162" i="13"/>
  <c r="G161" i="13"/>
  <c r="G162" i="13"/>
  <c r="F161" i="13"/>
  <c r="F162" i="13"/>
  <c r="E161" i="13"/>
  <c r="E162" i="13"/>
  <c r="D161" i="13"/>
  <c r="D162" i="13"/>
  <c r="C161" i="13"/>
  <c r="C162" i="13"/>
  <c r="F161" i="14"/>
  <c r="F162" i="14"/>
  <c r="F163" i="14"/>
  <c r="D161" i="14"/>
  <c r="D162" i="14"/>
  <c r="D163" i="14"/>
  <c r="F162" i="3"/>
  <c r="F163" i="3"/>
  <c r="F161" i="3"/>
  <c r="D161" i="3"/>
  <c r="D162" i="3"/>
  <c r="D163" i="3"/>
  <c r="G161" i="4"/>
  <c r="G162" i="4"/>
  <c r="G163" i="4"/>
  <c r="F161" i="4"/>
  <c r="F162" i="4"/>
  <c r="F163" i="4"/>
  <c r="D161" i="4"/>
  <c r="D162" i="4"/>
  <c r="D163" i="4"/>
  <c r="G163" i="2"/>
  <c r="G162" i="2"/>
  <c r="G161" i="2"/>
  <c r="F161" i="2"/>
  <c r="F162" i="2"/>
  <c r="F163" i="2"/>
  <c r="D161" i="2"/>
  <c r="D162" i="2"/>
  <c r="D163" i="2"/>
  <c r="G161" i="11"/>
  <c r="G162" i="11"/>
  <c r="G163" i="11"/>
  <c r="F161" i="11"/>
  <c r="F162" i="11"/>
  <c r="F163" i="11"/>
  <c r="D161" i="11"/>
  <c r="D162" i="11"/>
  <c r="D163" i="11"/>
  <c r="D163" i="15"/>
  <c r="D161" i="15"/>
  <c r="D162" i="15"/>
  <c r="D161" i="9"/>
  <c r="D162" i="9"/>
  <c r="D163" i="9"/>
  <c r="M158" i="13" l="1"/>
  <c r="M159" i="13"/>
  <c r="M160" i="13"/>
  <c r="L158" i="13"/>
  <c r="L159" i="13"/>
  <c r="L160" i="13"/>
  <c r="K158" i="13"/>
  <c r="K159" i="13"/>
  <c r="K160" i="13"/>
  <c r="J158" i="13"/>
  <c r="J159" i="13"/>
  <c r="J160" i="13"/>
  <c r="I158" i="13"/>
  <c r="I159" i="13"/>
  <c r="I160" i="13"/>
  <c r="H158" i="13"/>
  <c r="H159" i="13"/>
  <c r="H160" i="13"/>
  <c r="G158" i="13"/>
  <c r="G159" i="13"/>
  <c r="G160" i="13"/>
  <c r="F158" i="13"/>
  <c r="F159" i="13"/>
  <c r="F160" i="13"/>
  <c r="E158" i="13"/>
  <c r="E159" i="13"/>
  <c r="E160" i="13"/>
  <c r="D158" i="13"/>
  <c r="D159" i="13"/>
  <c r="D160" i="13"/>
  <c r="C158" i="13"/>
  <c r="C159" i="13"/>
  <c r="C160" i="13"/>
  <c r="F158" i="14"/>
  <c r="F159" i="14"/>
  <c r="F160" i="14"/>
  <c r="D158" i="14"/>
  <c r="D159" i="14"/>
  <c r="D160" i="14"/>
  <c r="F158" i="3"/>
  <c r="F159" i="3"/>
  <c r="F160" i="3"/>
  <c r="D158" i="3"/>
  <c r="D159" i="3"/>
  <c r="D160" i="3"/>
  <c r="G158" i="4"/>
  <c r="G159" i="4"/>
  <c r="G160" i="4"/>
  <c r="F158" i="4"/>
  <c r="F159" i="4"/>
  <c r="F160" i="4"/>
  <c r="D158" i="4"/>
  <c r="D159" i="4"/>
  <c r="D160" i="4"/>
  <c r="G158" i="2"/>
  <c r="G159" i="2"/>
  <c r="G160" i="2"/>
  <c r="F158" i="2"/>
  <c r="F159" i="2"/>
  <c r="F160" i="2"/>
  <c r="D158" i="2"/>
  <c r="D159" i="2"/>
  <c r="D160" i="2"/>
  <c r="G158" i="11"/>
  <c r="G159" i="11"/>
  <c r="G160" i="11"/>
  <c r="F158" i="11"/>
  <c r="F159" i="11"/>
  <c r="F160" i="11"/>
  <c r="D158" i="11"/>
  <c r="D159" i="11"/>
  <c r="D160" i="11"/>
  <c r="D158" i="15"/>
  <c r="D159" i="15"/>
  <c r="D160" i="15"/>
  <c r="D158" i="9"/>
  <c r="D159" i="9"/>
  <c r="D160" i="9"/>
  <c r="F158" i="10"/>
  <c r="L159" i="8" l="1"/>
  <c r="M15" i="13" l="1"/>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M43" i="13"/>
  <c r="M44" i="13"/>
  <c r="M45" i="13"/>
  <c r="M46" i="13"/>
  <c r="M47" i="13"/>
  <c r="M48" i="13"/>
  <c r="M49" i="13"/>
  <c r="M50" i="13"/>
  <c r="M51" i="13"/>
  <c r="M52" i="13"/>
  <c r="M53" i="13"/>
  <c r="M54" i="13"/>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L89" i="13"/>
  <c r="L90" i="13"/>
  <c r="L91" i="13"/>
  <c r="L92" i="13"/>
  <c r="L93" i="13"/>
  <c r="L94" i="13"/>
  <c r="L95" i="13"/>
  <c r="L96" i="13"/>
  <c r="L97" i="13"/>
  <c r="L98" i="13"/>
  <c r="L99" i="13"/>
  <c r="L100" i="13"/>
  <c r="L101" i="13"/>
  <c r="L102" i="13"/>
  <c r="L103" i="13"/>
  <c r="L104" i="13"/>
  <c r="L105" i="13"/>
  <c r="L106" i="13"/>
  <c r="L107" i="13"/>
  <c r="L108" i="13"/>
  <c r="L109" i="13"/>
  <c r="L110" i="13"/>
  <c r="L111" i="13"/>
  <c r="L112" i="13"/>
  <c r="L113" i="13"/>
  <c r="L114" i="13"/>
  <c r="L115" i="13"/>
  <c r="L116" i="13"/>
  <c r="L117" i="13"/>
  <c r="L118" i="13"/>
  <c r="L119" i="13"/>
  <c r="L120" i="13"/>
  <c r="L121" i="13"/>
  <c r="L122" i="13"/>
  <c r="L123" i="13"/>
  <c r="L124" i="13"/>
  <c r="L125" i="13"/>
  <c r="L126" i="13"/>
  <c r="L127" i="13"/>
  <c r="L128" i="13"/>
  <c r="L129" i="13"/>
  <c r="L130" i="13"/>
  <c r="L131" i="13"/>
  <c r="L132" i="13"/>
  <c r="L133" i="13"/>
  <c r="L134" i="13"/>
  <c r="L135" i="13"/>
  <c r="L136" i="13"/>
  <c r="L137" i="13"/>
  <c r="L138" i="13"/>
  <c r="L139" i="13"/>
  <c r="L140" i="13"/>
  <c r="L141" i="13"/>
  <c r="L142" i="13"/>
  <c r="L143" i="13"/>
  <c r="L144" i="13"/>
  <c r="L145" i="13"/>
  <c r="L146" i="13"/>
  <c r="L147" i="13"/>
  <c r="L148" i="13"/>
  <c r="L149" i="13"/>
  <c r="L150" i="13"/>
  <c r="L151" i="13"/>
  <c r="L152" i="13"/>
  <c r="L153" i="13"/>
  <c r="L154" i="13"/>
  <c r="L155" i="13"/>
  <c r="L156" i="13"/>
  <c r="L157" i="13"/>
  <c r="L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105" i="13"/>
  <c r="J106" i="13"/>
  <c r="J107" i="13"/>
  <c r="J108" i="13"/>
  <c r="J109" i="13"/>
  <c r="J110" i="13"/>
  <c r="J111" i="13"/>
  <c r="J112" i="13"/>
  <c r="J113" i="13"/>
  <c r="J114" i="13"/>
  <c r="J115" i="13"/>
  <c r="J116" i="13"/>
  <c r="J117" i="13"/>
  <c r="J118" i="13"/>
  <c r="J119" i="13"/>
  <c r="J120" i="13"/>
  <c r="J121" i="13"/>
  <c r="J122" i="13"/>
  <c r="J123" i="13"/>
  <c r="J124" i="13"/>
  <c r="J125" i="13"/>
  <c r="J126" i="13"/>
  <c r="J127" i="13"/>
  <c r="J128" i="13"/>
  <c r="J129" i="13"/>
  <c r="J130" i="13"/>
  <c r="J131" i="13"/>
  <c r="J132" i="13"/>
  <c r="J133" i="13"/>
  <c r="J134" i="13"/>
  <c r="J135" i="13"/>
  <c r="J136" i="13"/>
  <c r="J137" i="13"/>
  <c r="J138" i="13"/>
  <c r="J139" i="13"/>
  <c r="J140" i="13"/>
  <c r="J141" i="13"/>
  <c r="J142" i="13"/>
  <c r="J143" i="13"/>
  <c r="J144" i="13"/>
  <c r="J145" i="13"/>
  <c r="J146" i="13"/>
  <c r="J147" i="13"/>
  <c r="J148" i="13"/>
  <c r="J149" i="13"/>
  <c r="J150" i="13"/>
  <c r="J151" i="13"/>
  <c r="J152" i="13"/>
  <c r="J153" i="13"/>
  <c r="J154" i="13"/>
  <c r="J155" i="13"/>
  <c r="J156" i="13"/>
  <c r="J157" i="13"/>
  <c r="J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157" i="13"/>
  <c r="H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4"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F105" i="13"/>
  <c r="F106" i="13"/>
  <c r="F107" i="13"/>
  <c r="F108" i="13"/>
  <c r="F109" i="13"/>
  <c r="F110" i="13"/>
  <c r="F111" i="13"/>
  <c r="F112" i="13"/>
  <c r="F113" i="13"/>
  <c r="F114" i="13"/>
  <c r="F115" i="13"/>
  <c r="F116" i="13"/>
  <c r="F117" i="13"/>
  <c r="F118" i="13"/>
  <c r="F119" i="13"/>
  <c r="F120" i="13"/>
  <c r="F121" i="13"/>
  <c r="F122" i="13"/>
  <c r="F123" i="13"/>
  <c r="F124" i="13"/>
  <c r="F125" i="13"/>
  <c r="F126" i="13"/>
  <c r="F127" i="13"/>
  <c r="F128" i="13"/>
  <c r="F129" i="13"/>
  <c r="F130" i="13"/>
  <c r="F131" i="13"/>
  <c r="F132" i="13"/>
  <c r="F133" i="13"/>
  <c r="F134" i="13"/>
  <c r="F135" i="13"/>
  <c r="F136" i="13"/>
  <c r="F137" i="13"/>
  <c r="F138" i="13"/>
  <c r="F139" i="13"/>
  <c r="F140" i="13"/>
  <c r="F141" i="13"/>
  <c r="F142" i="13"/>
  <c r="F143" i="13"/>
  <c r="F144" i="13"/>
  <c r="F145" i="13"/>
  <c r="F146" i="13"/>
  <c r="F147" i="13"/>
  <c r="F148" i="13"/>
  <c r="F149" i="13"/>
  <c r="F150" i="13"/>
  <c r="F151" i="13"/>
  <c r="F152" i="13"/>
  <c r="F153" i="13"/>
  <c r="F154" i="13"/>
  <c r="F155" i="13"/>
  <c r="F156" i="13"/>
  <c r="F157" i="13"/>
  <c r="F15" i="13"/>
  <c r="F14"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6" i="13"/>
  <c r="E15" i="13"/>
  <c r="E14"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5" i="13"/>
  <c r="D14" i="13"/>
  <c r="C146" i="13"/>
  <c r="C147" i="13"/>
  <c r="C148" i="13"/>
  <c r="C149" i="13"/>
  <c r="C150" i="13"/>
  <c r="C151" i="13"/>
  <c r="C152" i="13"/>
  <c r="C153" i="13"/>
  <c r="C154" i="13"/>
  <c r="C155" i="13"/>
  <c r="C156" i="13"/>
  <c r="C157"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 i="13"/>
  <c r="F155" i="14" l="1"/>
  <c r="F156" i="14"/>
  <c r="F157" i="14"/>
  <c r="D155" i="14"/>
  <c r="D156" i="14"/>
  <c r="D157" i="14"/>
  <c r="F154" i="3"/>
  <c r="F155" i="3"/>
  <c r="F156" i="3"/>
  <c r="F157" i="3"/>
  <c r="D154" i="3"/>
  <c r="D155" i="3"/>
  <c r="D156" i="3"/>
  <c r="D157" i="3"/>
  <c r="G152" i="4" l="1"/>
  <c r="G153" i="4"/>
  <c r="G154" i="4"/>
  <c r="G155" i="4"/>
  <c r="G156" i="4"/>
  <c r="G157" i="4"/>
  <c r="F152" i="4"/>
  <c r="F153" i="4"/>
  <c r="F154" i="4"/>
  <c r="F155" i="4"/>
  <c r="F156" i="4"/>
  <c r="F157" i="4"/>
  <c r="D152" i="4"/>
  <c r="D153" i="4"/>
  <c r="D154" i="4"/>
  <c r="D155" i="4"/>
  <c r="D156" i="4"/>
  <c r="D157" i="4"/>
  <c r="G155" i="2"/>
  <c r="G156" i="2"/>
  <c r="G157" i="2"/>
  <c r="F155" i="2"/>
  <c r="F156" i="2"/>
  <c r="F157" i="2"/>
  <c r="D155" i="2"/>
  <c r="D156" i="2"/>
  <c r="D157" i="2"/>
  <c r="D153" i="15"/>
  <c r="D154" i="15"/>
  <c r="D155" i="15"/>
  <c r="D156" i="15"/>
  <c r="D157" i="15"/>
  <c r="G153" i="11"/>
  <c r="G154" i="11"/>
  <c r="G155" i="11"/>
  <c r="G156" i="11"/>
  <c r="G157" i="11"/>
  <c r="F153" i="11"/>
  <c r="F154" i="11"/>
  <c r="F155" i="11"/>
  <c r="F156" i="11"/>
  <c r="F157" i="11"/>
  <c r="D136" i="11"/>
  <c r="D137" i="11"/>
  <c r="D138" i="11"/>
  <c r="D139" i="11"/>
  <c r="D140" i="11"/>
  <c r="D141" i="11"/>
  <c r="D142" i="11"/>
  <c r="D143" i="11"/>
  <c r="D144" i="11"/>
  <c r="D145" i="11"/>
  <c r="D146" i="11"/>
  <c r="D147" i="11"/>
  <c r="D148" i="11"/>
  <c r="D149" i="11"/>
  <c r="D150" i="11"/>
  <c r="D151" i="11"/>
  <c r="D152" i="11"/>
  <c r="D153" i="11"/>
  <c r="D154" i="11"/>
  <c r="D155" i="11"/>
  <c r="D156" i="11"/>
  <c r="D157" i="11"/>
  <c r="D133" i="11"/>
  <c r="D134" i="11"/>
  <c r="D135" i="11"/>
  <c r="D155" i="9"/>
  <c r="D156" i="9"/>
  <c r="D157" i="9"/>
  <c r="F155" i="10"/>
  <c r="F156" i="10"/>
  <c r="F157" i="10"/>
  <c r="F152" i="14" l="1"/>
  <c r="F153" i="14"/>
  <c r="F154" i="14"/>
  <c r="D152" i="14"/>
  <c r="D153" i="14"/>
  <c r="D154" i="14"/>
  <c r="F152" i="3"/>
  <c r="F153" i="3"/>
  <c r="D152" i="3"/>
  <c r="D153" i="3"/>
  <c r="G152" i="2"/>
  <c r="G153" i="2"/>
  <c r="G154" i="2"/>
  <c r="F152" i="2"/>
  <c r="F153" i="2"/>
  <c r="F154" i="2"/>
  <c r="D152" i="2"/>
  <c r="D153" i="2"/>
  <c r="D154" i="2"/>
  <c r="G152" i="11"/>
  <c r="F152" i="11"/>
  <c r="F152" i="15"/>
  <c r="F153" i="15"/>
  <c r="D152" i="15"/>
  <c r="F152" i="9"/>
  <c r="F153" i="9"/>
  <c r="F154" i="9"/>
  <c r="D152" i="9"/>
  <c r="D153" i="9"/>
  <c r="D154" i="9"/>
  <c r="F152" i="10"/>
  <c r="F153" i="10"/>
  <c r="F154" i="10"/>
  <c r="F149" i="14"/>
  <c r="F150" i="14"/>
  <c r="F151" i="14"/>
  <c r="D149" i="14"/>
  <c r="D150" i="14"/>
  <c r="D151" i="14"/>
  <c r="F149" i="3"/>
  <c r="F150" i="3"/>
  <c r="F151" i="3"/>
  <c r="D149" i="3"/>
  <c r="D150" i="3"/>
  <c r="D151" i="3"/>
  <c r="G149" i="4"/>
  <c r="G150" i="4"/>
  <c r="G151" i="4"/>
  <c r="F149" i="4"/>
  <c r="F150" i="4"/>
  <c r="F151" i="4"/>
  <c r="D149" i="4"/>
  <c r="D150" i="4"/>
  <c r="D151" i="4"/>
  <c r="G149" i="2"/>
  <c r="G150" i="2"/>
  <c r="G151" i="2"/>
  <c r="F149" i="2"/>
  <c r="F150" i="2"/>
  <c r="F151" i="2"/>
  <c r="D149" i="2"/>
  <c r="D150" i="2"/>
  <c r="D151" i="2"/>
  <c r="G149" i="11"/>
  <c r="G150" i="11"/>
  <c r="G151" i="11"/>
  <c r="F149" i="11"/>
  <c r="F150" i="11"/>
  <c r="F151" i="11"/>
  <c r="G149" i="15"/>
  <c r="G150" i="15"/>
  <c r="F149" i="15"/>
  <c r="F150" i="15"/>
  <c r="F151" i="15"/>
  <c r="D149" i="15"/>
  <c r="D150" i="15"/>
  <c r="D151" i="15"/>
  <c r="G149" i="9"/>
  <c r="G150" i="9"/>
  <c r="F149" i="9"/>
  <c r="F150" i="9"/>
  <c r="F151" i="9"/>
  <c r="D149" i="9"/>
  <c r="D150" i="9"/>
  <c r="D151" i="9"/>
  <c r="F149" i="10"/>
  <c r="F150" i="10"/>
  <c r="F151" i="10"/>
  <c r="G146" i="11"/>
  <c r="G147" i="11"/>
  <c r="G148" i="11"/>
  <c r="F146" i="11"/>
  <c r="F147" i="11"/>
  <c r="F148" i="11"/>
  <c r="G148" i="15"/>
  <c r="F148" i="15"/>
  <c r="D148" i="15"/>
  <c r="G146" i="15"/>
  <c r="G147" i="15"/>
  <c r="F146" i="15"/>
  <c r="F147" i="15"/>
  <c r="D146" i="15"/>
  <c r="D147" i="15"/>
  <c r="F146" i="14"/>
  <c r="F147" i="14"/>
  <c r="F148" i="14"/>
  <c r="D146" i="14"/>
  <c r="D147" i="14"/>
  <c r="D148" i="14"/>
  <c r="G146" i="3"/>
  <c r="F146" i="3"/>
  <c r="F147" i="3"/>
  <c r="F148" i="3"/>
  <c r="D146" i="3"/>
  <c r="D147" i="3"/>
  <c r="D148" i="3"/>
  <c r="G146" i="4"/>
  <c r="G147" i="4"/>
  <c r="G148" i="4"/>
  <c r="F146" i="4"/>
  <c r="F147" i="4"/>
  <c r="F148" i="4"/>
  <c r="D146" i="4"/>
  <c r="D147" i="4"/>
  <c r="D148" i="4"/>
  <c r="G146" i="2"/>
  <c r="G147" i="2"/>
  <c r="G148" i="2"/>
  <c r="F146" i="2"/>
  <c r="F147" i="2"/>
  <c r="F148" i="2"/>
  <c r="D146" i="2"/>
  <c r="D147" i="2"/>
  <c r="D148" i="2"/>
  <c r="G146" i="9"/>
  <c r="G147" i="9"/>
  <c r="G148" i="9"/>
  <c r="F146" i="9"/>
  <c r="F147" i="9"/>
  <c r="F148" i="9"/>
  <c r="D146" i="9"/>
  <c r="D147" i="9"/>
  <c r="D148" i="9"/>
  <c r="F146" i="10"/>
  <c r="F147" i="10"/>
  <c r="F148" i="10"/>
  <c r="F145" i="14"/>
  <c r="D145" i="14"/>
  <c r="G145" i="4"/>
  <c r="F145" i="4"/>
  <c r="D145" i="4"/>
  <c r="G145" i="3"/>
  <c r="F145" i="3"/>
  <c r="D145" i="3"/>
  <c r="G145" i="2"/>
  <c r="F145" i="2"/>
  <c r="D145" i="2"/>
  <c r="G145" i="11"/>
  <c r="F145" i="11"/>
  <c r="G145" i="15"/>
  <c r="F145" i="15"/>
  <c r="D145" i="15"/>
  <c r="G145" i="9"/>
  <c r="F145" i="9"/>
  <c r="D145" i="9"/>
  <c r="F145" i="10" l="1"/>
  <c r="F143" i="14"/>
  <c r="F144" i="14"/>
  <c r="D143" i="14"/>
  <c r="D144" i="14"/>
  <c r="G143" i="3"/>
  <c r="G144" i="3"/>
  <c r="F143" i="3"/>
  <c r="F144" i="3"/>
  <c r="D143" i="3"/>
  <c r="D144" i="3"/>
  <c r="G143" i="4"/>
  <c r="G144" i="4"/>
  <c r="F143" i="4"/>
  <c r="F144" i="4"/>
  <c r="D143" i="4"/>
  <c r="D144" i="4"/>
  <c r="G143" i="2"/>
  <c r="G144" i="2"/>
  <c r="F143" i="2"/>
  <c r="F144" i="2"/>
  <c r="D143" i="2"/>
  <c r="D144" i="2"/>
  <c r="G143" i="11"/>
  <c r="G144" i="11"/>
  <c r="F143" i="11"/>
  <c r="F144" i="11"/>
  <c r="G143" i="15"/>
  <c r="G144" i="15"/>
  <c r="F143" i="15"/>
  <c r="F144" i="15"/>
  <c r="D143" i="15"/>
  <c r="D144" i="15"/>
  <c r="G143" i="9"/>
  <c r="G144" i="9"/>
  <c r="F143" i="9"/>
  <c r="F144" i="9"/>
  <c r="D143" i="9"/>
  <c r="D144" i="9"/>
  <c r="F143" i="10" l="1"/>
  <c r="F144" i="10"/>
  <c r="D142" i="14"/>
  <c r="F142" i="14"/>
  <c r="D142" i="3"/>
  <c r="F142" i="3"/>
  <c r="G142" i="3"/>
  <c r="D142" i="4"/>
  <c r="F142" i="4"/>
  <c r="G142" i="4"/>
  <c r="D142" i="2"/>
  <c r="F142" i="2"/>
  <c r="G142" i="2"/>
  <c r="F142" i="11"/>
  <c r="G142" i="11"/>
  <c r="D142" i="15"/>
  <c r="F142" i="15"/>
  <c r="G142" i="15"/>
  <c r="D142" i="9"/>
  <c r="F142" i="9"/>
  <c r="G142" i="9"/>
  <c r="F142" i="10"/>
  <c r="D141" i="14" l="1"/>
  <c r="F141" i="14"/>
  <c r="D141" i="3"/>
  <c r="F141" i="3"/>
  <c r="G141" i="3"/>
  <c r="D141" i="4"/>
  <c r="F141" i="4"/>
  <c r="G141" i="4"/>
  <c r="D141" i="2"/>
  <c r="F141" i="2"/>
  <c r="G141" i="2"/>
  <c r="F141" i="11"/>
  <c r="G141" i="11"/>
  <c r="D141" i="15"/>
  <c r="F141" i="15"/>
  <c r="G141" i="15"/>
  <c r="D141" i="9"/>
  <c r="F141" i="9"/>
  <c r="G141" i="9"/>
  <c r="F141" i="10"/>
  <c r="D140" i="14" l="1"/>
  <c r="F140" i="14"/>
  <c r="D140" i="3"/>
  <c r="F140" i="3"/>
  <c r="G140" i="3"/>
  <c r="D140" i="4"/>
  <c r="F140" i="4"/>
  <c r="G140" i="4"/>
  <c r="D140" i="2"/>
  <c r="F140" i="2"/>
  <c r="G140" i="2"/>
  <c r="F140" i="11"/>
  <c r="G140" i="11"/>
  <c r="D140" i="15"/>
  <c r="F140" i="15"/>
  <c r="G140" i="15"/>
  <c r="D140" i="9"/>
  <c r="F140" i="9"/>
  <c r="G140" i="9"/>
  <c r="F140" i="10"/>
  <c r="D139" i="14" l="1"/>
  <c r="F139" i="14"/>
  <c r="D139" i="3"/>
  <c r="F139" i="3"/>
  <c r="G139" i="3"/>
  <c r="D139" i="4"/>
  <c r="F139" i="4"/>
  <c r="G139" i="4"/>
  <c r="D139" i="2"/>
  <c r="F139" i="2"/>
  <c r="G139" i="2"/>
  <c r="F139" i="11"/>
  <c r="G139" i="11"/>
  <c r="D139" i="15"/>
  <c r="F139" i="15"/>
  <c r="G139" i="15"/>
  <c r="D139" i="9"/>
  <c r="F139" i="9"/>
  <c r="G139" i="9"/>
  <c r="F139" i="10"/>
  <c r="D138" i="14"/>
  <c r="F138" i="14"/>
  <c r="D138" i="3"/>
  <c r="F138" i="3"/>
  <c r="G138" i="3"/>
  <c r="D138" i="4"/>
  <c r="F138" i="4"/>
  <c r="G138" i="4"/>
  <c r="D138" i="2"/>
  <c r="F138" i="2"/>
  <c r="G138" i="2"/>
  <c r="F138" i="11"/>
  <c r="G138" i="11"/>
  <c r="D138" i="15"/>
  <c r="F138" i="15"/>
  <c r="G138" i="15"/>
  <c r="D138" i="9"/>
  <c r="F138" i="9"/>
  <c r="G138" i="9"/>
  <c r="F138" i="10"/>
  <c r="G137" i="3"/>
  <c r="D137" i="14" l="1"/>
  <c r="F137" i="14"/>
  <c r="D137" i="3"/>
  <c r="F137" i="3"/>
  <c r="D137" i="4"/>
  <c r="F137" i="4"/>
  <c r="G137" i="4"/>
  <c r="G137" i="2"/>
  <c r="F137" i="2"/>
  <c r="D137" i="2"/>
  <c r="F137" i="11"/>
  <c r="G137" i="11"/>
  <c r="F137" i="10"/>
  <c r="F137" i="15"/>
  <c r="D137" i="15"/>
  <c r="G137" i="15"/>
  <c r="D137" i="9"/>
  <c r="F137" i="9"/>
  <c r="G137" i="9"/>
  <c r="F136" i="14" l="1"/>
  <c r="F136" i="11"/>
  <c r="F74" i="14" l="1"/>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8" i="14"/>
  <c r="F109" i="14"/>
  <c r="F110" i="14"/>
  <c r="F111" i="14"/>
  <c r="F112" i="14"/>
  <c r="F113" i="14"/>
  <c r="F114" i="14"/>
  <c r="F115" i="14"/>
  <c r="F116" i="14"/>
  <c r="F117" i="14"/>
  <c r="F118" i="14"/>
  <c r="F119" i="14"/>
  <c r="F120" i="14"/>
  <c r="F121" i="14"/>
  <c r="F122" i="14"/>
  <c r="F123" i="14"/>
  <c r="F124" i="14"/>
  <c r="F126" i="14"/>
  <c r="F127" i="14"/>
  <c r="F128" i="14"/>
  <c r="F129" i="14"/>
  <c r="F130" i="14"/>
  <c r="F131" i="14"/>
  <c r="F132" i="14"/>
  <c r="F133" i="14"/>
  <c r="F134" i="14"/>
  <c r="F135" i="14"/>
  <c r="D74" i="14"/>
  <c r="D75" i="14"/>
  <c r="D76" i="14"/>
  <c r="D77" i="14"/>
  <c r="D78" i="14"/>
  <c r="D79" i="14"/>
  <c r="D80" i="14"/>
  <c r="D81" i="14"/>
  <c r="D82" i="14"/>
  <c r="D83" i="14"/>
  <c r="D84" i="14"/>
  <c r="D85" i="14"/>
  <c r="D86" i="14"/>
  <c r="D87" i="14"/>
  <c r="D88" i="14"/>
  <c r="D89" i="14"/>
  <c r="D90" i="14"/>
  <c r="D91" i="14"/>
  <c r="D92" i="14"/>
  <c r="D93" i="14"/>
  <c r="D94" i="14"/>
  <c r="D95" i="14"/>
  <c r="D96" i="14"/>
  <c r="D97" i="14"/>
  <c r="D98" i="14"/>
  <c r="D99" i="14"/>
  <c r="D100" i="14"/>
  <c r="D101" i="14"/>
  <c r="D102" i="14"/>
  <c r="D103" i="14"/>
  <c r="D104" i="14"/>
  <c r="D105" i="14"/>
  <c r="D106" i="14"/>
  <c r="D107" i="14"/>
  <c r="D108" i="14"/>
  <c r="D109" i="14"/>
  <c r="D110" i="14"/>
  <c r="D111" i="14"/>
  <c r="D112" i="14"/>
  <c r="D113" i="14"/>
  <c r="D114" i="14"/>
  <c r="D115" i="14"/>
  <c r="D116" i="14"/>
  <c r="D117" i="14"/>
  <c r="D118" i="14"/>
  <c r="D119" i="14"/>
  <c r="D120" i="14"/>
  <c r="D121" i="14"/>
  <c r="D122" i="14"/>
  <c r="D123" i="14"/>
  <c r="D124" i="14"/>
  <c r="D125" i="14"/>
  <c r="D126" i="14"/>
  <c r="D128" i="14"/>
  <c r="D129" i="14"/>
  <c r="D130" i="14"/>
  <c r="D131" i="14"/>
  <c r="D132" i="14"/>
  <c r="D133" i="14"/>
  <c r="D134" i="14"/>
  <c r="D135" i="14"/>
  <c r="D136" i="14"/>
  <c r="F50" i="3"/>
  <c r="G50" i="3"/>
  <c r="F51" i="3"/>
  <c r="G51" i="3"/>
  <c r="F52" i="3"/>
  <c r="G52" i="3"/>
  <c r="F53" i="3"/>
  <c r="G53" i="3"/>
  <c r="F54" i="3"/>
  <c r="G54" i="3"/>
  <c r="F55" i="3"/>
  <c r="G55" i="3"/>
  <c r="F56" i="3"/>
  <c r="G56" i="3"/>
  <c r="F57" i="3"/>
  <c r="G57" i="3"/>
  <c r="F58" i="3"/>
  <c r="G58" i="3"/>
  <c r="F59" i="3"/>
  <c r="G59" i="3"/>
  <c r="F60" i="3"/>
  <c r="G60" i="3"/>
  <c r="F61" i="3"/>
  <c r="G61" i="3"/>
  <c r="F62" i="3"/>
  <c r="G62" i="3"/>
  <c r="F63" i="3"/>
  <c r="G63" i="3"/>
  <c r="F64" i="3"/>
  <c r="G64" i="3"/>
  <c r="F65" i="3"/>
  <c r="G65" i="3"/>
  <c r="F66" i="3"/>
  <c r="G66" i="3"/>
  <c r="F67" i="3"/>
  <c r="G67" i="3"/>
  <c r="F68" i="3"/>
  <c r="G68" i="3"/>
  <c r="F69" i="3"/>
  <c r="G69" i="3"/>
  <c r="F70" i="3"/>
  <c r="G70" i="3"/>
  <c r="F71" i="3"/>
  <c r="G71" i="3"/>
  <c r="F72" i="3"/>
  <c r="G72" i="3"/>
  <c r="F73" i="3"/>
  <c r="G73" i="3"/>
  <c r="F74" i="3"/>
  <c r="G74" i="3"/>
  <c r="F75" i="3"/>
  <c r="G75" i="3"/>
  <c r="F76" i="3"/>
  <c r="G76" i="3"/>
  <c r="F77" i="3"/>
  <c r="G77" i="3"/>
  <c r="F78" i="3"/>
  <c r="G78" i="3"/>
  <c r="F79" i="3"/>
  <c r="G79" i="3"/>
  <c r="F80" i="3"/>
  <c r="G80" i="3"/>
  <c r="F81" i="3"/>
  <c r="G81" i="3"/>
  <c r="F82" i="3"/>
  <c r="G82" i="3"/>
  <c r="F83" i="3"/>
  <c r="G83" i="3"/>
  <c r="F84" i="3"/>
  <c r="G84" i="3"/>
  <c r="F85" i="3"/>
  <c r="G85" i="3"/>
  <c r="F86" i="3"/>
  <c r="G86" i="3"/>
  <c r="F87" i="3"/>
  <c r="G87" i="3"/>
  <c r="F88" i="3"/>
  <c r="G88" i="3"/>
  <c r="F89" i="3"/>
  <c r="G89" i="3"/>
  <c r="F90" i="3"/>
  <c r="G90" i="3"/>
  <c r="F91" i="3"/>
  <c r="G91" i="3"/>
  <c r="F92" i="3"/>
  <c r="G92" i="3"/>
  <c r="F93" i="3"/>
  <c r="G93" i="3"/>
  <c r="F94" i="3"/>
  <c r="G94" i="3"/>
  <c r="F95" i="3"/>
  <c r="G95" i="3"/>
  <c r="F96" i="3"/>
  <c r="G96" i="3"/>
  <c r="F97" i="3"/>
  <c r="G97" i="3"/>
  <c r="F98" i="3"/>
  <c r="G98" i="3"/>
  <c r="F99" i="3"/>
  <c r="G99" i="3"/>
  <c r="F100" i="3"/>
  <c r="G100" i="3"/>
  <c r="F101" i="3"/>
  <c r="G101" i="3"/>
  <c r="F102" i="3"/>
  <c r="G102" i="3"/>
  <c r="F103" i="3"/>
  <c r="G103" i="3"/>
  <c r="F104" i="3"/>
  <c r="G104" i="3"/>
  <c r="F105" i="3"/>
  <c r="G105" i="3"/>
  <c r="F106" i="3"/>
  <c r="G106" i="3"/>
  <c r="F107" i="3"/>
  <c r="G107" i="3"/>
  <c r="F108" i="3"/>
  <c r="G108" i="3"/>
  <c r="F109" i="3"/>
  <c r="G109" i="3"/>
  <c r="F110" i="3"/>
  <c r="G110" i="3"/>
  <c r="F111" i="3"/>
  <c r="G111" i="3"/>
  <c r="F112" i="3"/>
  <c r="G112" i="3"/>
  <c r="F113" i="3"/>
  <c r="G113" i="3"/>
  <c r="F114" i="3"/>
  <c r="G114" i="3"/>
  <c r="F115" i="3"/>
  <c r="G115" i="3"/>
  <c r="F116" i="3"/>
  <c r="G116" i="3"/>
  <c r="F117" i="3"/>
  <c r="G117" i="3"/>
  <c r="F118" i="3"/>
  <c r="G118" i="3"/>
  <c r="F119" i="3"/>
  <c r="G119" i="3"/>
  <c r="F120" i="3"/>
  <c r="G120" i="3"/>
  <c r="F121" i="3"/>
  <c r="G121" i="3"/>
  <c r="F122" i="3"/>
  <c r="G122" i="3"/>
  <c r="F123" i="3"/>
  <c r="G123" i="3"/>
  <c r="F124" i="3"/>
  <c r="G124" i="3"/>
  <c r="F125" i="3"/>
  <c r="G125" i="3"/>
  <c r="F126" i="3"/>
  <c r="G126" i="3"/>
  <c r="F127" i="3"/>
  <c r="G127" i="3"/>
  <c r="F128" i="3"/>
  <c r="G128" i="3"/>
  <c r="F129" i="3"/>
  <c r="G129" i="3"/>
  <c r="F130" i="3"/>
  <c r="G130" i="3"/>
  <c r="F131" i="3"/>
  <c r="G131" i="3"/>
  <c r="F132" i="3"/>
  <c r="G132" i="3"/>
  <c r="F133" i="3"/>
  <c r="G133" i="3"/>
  <c r="F134" i="3"/>
  <c r="G134" i="3"/>
  <c r="F135" i="3"/>
  <c r="G13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G136" i="3"/>
  <c r="F136" i="3"/>
  <c r="D136" i="3"/>
  <c r="F74" i="4"/>
  <c r="G74" i="4"/>
  <c r="F75" i="4"/>
  <c r="G75" i="4"/>
  <c r="F76" i="4"/>
  <c r="G76" i="4"/>
  <c r="F77" i="4"/>
  <c r="G77" i="4"/>
  <c r="F78" i="4"/>
  <c r="G78" i="4"/>
  <c r="F79" i="4"/>
  <c r="G79" i="4"/>
  <c r="F80" i="4"/>
  <c r="G80" i="4"/>
  <c r="F81" i="4"/>
  <c r="G81" i="4"/>
  <c r="F82" i="4"/>
  <c r="G82" i="4"/>
  <c r="F83" i="4"/>
  <c r="G83" i="4"/>
  <c r="F84" i="4"/>
  <c r="G84" i="4"/>
  <c r="F85" i="4"/>
  <c r="G85" i="4"/>
  <c r="F86" i="4"/>
  <c r="G86" i="4"/>
  <c r="F87" i="4"/>
  <c r="G87" i="4"/>
  <c r="F88" i="4"/>
  <c r="G88" i="4"/>
  <c r="F89" i="4"/>
  <c r="G89" i="4"/>
  <c r="F90" i="4"/>
  <c r="G90" i="4"/>
  <c r="F91" i="4"/>
  <c r="G91" i="4"/>
  <c r="F92" i="4"/>
  <c r="G92" i="4"/>
  <c r="F93" i="4"/>
  <c r="G93" i="4"/>
  <c r="F94" i="4"/>
  <c r="G94" i="4"/>
  <c r="F95" i="4"/>
  <c r="G95" i="4"/>
  <c r="F96" i="4"/>
  <c r="G96" i="4"/>
  <c r="F97" i="4"/>
  <c r="G97" i="4"/>
  <c r="F98" i="4"/>
  <c r="G98" i="4"/>
  <c r="F99" i="4"/>
  <c r="G99" i="4"/>
  <c r="F100" i="4"/>
  <c r="G100" i="4"/>
  <c r="F101" i="4"/>
  <c r="G101" i="4"/>
  <c r="F102" i="4"/>
  <c r="G102" i="4"/>
  <c r="F103" i="4"/>
  <c r="G103" i="4"/>
  <c r="F104" i="4"/>
  <c r="G104" i="4"/>
  <c r="F105" i="4"/>
  <c r="G105" i="4"/>
  <c r="F106" i="4"/>
  <c r="G106" i="4"/>
  <c r="F107" i="4"/>
  <c r="G107" i="4"/>
  <c r="F108" i="4"/>
  <c r="G108" i="4"/>
  <c r="F109" i="4"/>
  <c r="G109" i="4"/>
  <c r="F110" i="4"/>
  <c r="G110" i="4"/>
  <c r="F111" i="4"/>
  <c r="G111" i="4"/>
  <c r="F112" i="4"/>
  <c r="G112" i="4"/>
  <c r="F113" i="4"/>
  <c r="G113" i="4"/>
  <c r="F114" i="4"/>
  <c r="G114" i="4"/>
  <c r="F115" i="4"/>
  <c r="G115" i="4"/>
  <c r="F116" i="4"/>
  <c r="G116" i="4"/>
  <c r="F117" i="4"/>
  <c r="G117" i="4"/>
  <c r="F118" i="4"/>
  <c r="G118" i="4"/>
  <c r="F119" i="4"/>
  <c r="G119" i="4"/>
  <c r="F120" i="4"/>
  <c r="G120" i="4"/>
  <c r="F121" i="4"/>
  <c r="G121" i="4"/>
  <c r="F122" i="4"/>
  <c r="G122" i="4"/>
  <c r="F123" i="4"/>
  <c r="G123" i="4"/>
  <c r="F124" i="4"/>
  <c r="G124" i="4"/>
  <c r="F125" i="4"/>
  <c r="G125" i="4"/>
  <c r="F126" i="4"/>
  <c r="G126" i="4"/>
  <c r="F127" i="4"/>
  <c r="G127" i="4"/>
  <c r="F128" i="4"/>
  <c r="G128" i="4"/>
  <c r="F129" i="4"/>
  <c r="G129" i="4"/>
  <c r="F130" i="4"/>
  <c r="G130" i="4"/>
  <c r="F131" i="4"/>
  <c r="G131" i="4"/>
  <c r="F132" i="4"/>
  <c r="G132" i="4"/>
  <c r="F133" i="4"/>
  <c r="G133" i="4"/>
  <c r="F134" i="4"/>
  <c r="G134" i="4"/>
  <c r="F135" i="4"/>
  <c r="G135"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G136" i="4"/>
  <c r="F136" i="4"/>
  <c r="D136" i="4"/>
  <c r="F74" i="2"/>
  <c r="G74" i="2"/>
  <c r="F75" i="2"/>
  <c r="G75" i="2"/>
  <c r="F76" i="2"/>
  <c r="G76" i="2"/>
  <c r="F77" i="2"/>
  <c r="G77" i="2"/>
  <c r="F78" i="2"/>
  <c r="G78" i="2"/>
  <c r="F79" i="2"/>
  <c r="G79" i="2"/>
  <c r="F80" i="2"/>
  <c r="G80" i="2"/>
  <c r="F81" i="2"/>
  <c r="G81" i="2"/>
  <c r="F82" i="2"/>
  <c r="G82" i="2"/>
  <c r="F83" i="2"/>
  <c r="G83" i="2"/>
  <c r="F84" i="2"/>
  <c r="G84" i="2"/>
  <c r="F85" i="2"/>
  <c r="G85" i="2"/>
  <c r="F86" i="2"/>
  <c r="G86" i="2"/>
  <c r="F87" i="2"/>
  <c r="G87" i="2"/>
  <c r="F88" i="2"/>
  <c r="G88" i="2"/>
  <c r="F89" i="2"/>
  <c r="G89" i="2"/>
  <c r="F90" i="2"/>
  <c r="G90" i="2"/>
  <c r="F91" i="2"/>
  <c r="G91" i="2"/>
  <c r="F92" i="2"/>
  <c r="G92" i="2"/>
  <c r="F93" i="2"/>
  <c r="G93" i="2"/>
  <c r="F94" i="2"/>
  <c r="G94" i="2"/>
  <c r="F95" i="2"/>
  <c r="G95" i="2"/>
  <c r="F96" i="2"/>
  <c r="G96" i="2"/>
  <c r="F97" i="2"/>
  <c r="G97" i="2"/>
  <c r="F98" i="2"/>
  <c r="G98" i="2"/>
  <c r="F99" i="2"/>
  <c r="G99" i="2"/>
  <c r="F100" i="2"/>
  <c r="G100" i="2"/>
  <c r="F101" i="2"/>
  <c r="G101" i="2"/>
  <c r="F102" i="2"/>
  <c r="G102" i="2"/>
  <c r="F103" i="2"/>
  <c r="G103" i="2"/>
  <c r="F104" i="2"/>
  <c r="G104" i="2"/>
  <c r="F105" i="2"/>
  <c r="G105" i="2"/>
  <c r="F106" i="2"/>
  <c r="G106" i="2"/>
  <c r="F107" i="2"/>
  <c r="G107" i="2"/>
  <c r="F108" i="2"/>
  <c r="G108" i="2"/>
  <c r="F109" i="2"/>
  <c r="G109" i="2"/>
  <c r="F110" i="2"/>
  <c r="G110" i="2"/>
  <c r="F111" i="2"/>
  <c r="G111" i="2"/>
  <c r="F112" i="2"/>
  <c r="G112" i="2"/>
  <c r="F113" i="2"/>
  <c r="G113" i="2"/>
  <c r="F114" i="2"/>
  <c r="G114" i="2"/>
  <c r="F115" i="2"/>
  <c r="G115" i="2"/>
  <c r="F116" i="2"/>
  <c r="G116" i="2"/>
  <c r="F117" i="2"/>
  <c r="G117" i="2"/>
  <c r="F118" i="2"/>
  <c r="G118" i="2"/>
  <c r="F119" i="2"/>
  <c r="G119" i="2"/>
  <c r="F120" i="2"/>
  <c r="G120" i="2"/>
  <c r="F121" i="2"/>
  <c r="G121" i="2"/>
  <c r="F122" i="2"/>
  <c r="G122" i="2"/>
  <c r="F123" i="2"/>
  <c r="G123" i="2"/>
  <c r="F124" i="2"/>
  <c r="G124" i="2"/>
  <c r="F125" i="2"/>
  <c r="G125" i="2"/>
  <c r="F126" i="2"/>
  <c r="G126" i="2"/>
  <c r="F127" i="2"/>
  <c r="G127" i="2"/>
  <c r="F128" i="2"/>
  <c r="G128" i="2"/>
  <c r="F129" i="2"/>
  <c r="G129" i="2"/>
  <c r="F130" i="2"/>
  <c r="G130" i="2"/>
  <c r="F131" i="2"/>
  <c r="G131" i="2"/>
  <c r="F132" i="2"/>
  <c r="G132" i="2"/>
  <c r="F133" i="2"/>
  <c r="G133" i="2"/>
  <c r="F134" i="2"/>
  <c r="G134" i="2"/>
  <c r="F135" i="2"/>
  <c r="G135" i="2"/>
  <c r="G136" i="2"/>
  <c r="F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136" i="2"/>
  <c r="F74" i="11"/>
  <c r="G74" i="11"/>
  <c r="F75" i="11"/>
  <c r="G75" i="11"/>
  <c r="F76" i="11"/>
  <c r="G76" i="11"/>
  <c r="F77" i="11"/>
  <c r="G77" i="11"/>
  <c r="F78" i="11"/>
  <c r="G78" i="11"/>
  <c r="F79" i="11"/>
  <c r="G79" i="11"/>
  <c r="F80" i="11"/>
  <c r="G80" i="11"/>
  <c r="F81" i="11"/>
  <c r="G81" i="11"/>
  <c r="F82" i="11"/>
  <c r="G82" i="11"/>
  <c r="F83" i="11"/>
  <c r="G83" i="11"/>
  <c r="F84" i="11"/>
  <c r="G84" i="11"/>
  <c r="F85" i="11"/>
  <c r="G85" i="11"/>
  <c r="F86" i="11"/>
  <c r="G86" i="11"/>
  <c r="F87" i="11"/>
  <c r="G87" i="11"/>
  <c r="F88" i="11"/>
  <c r="G88" i="11"/>
  <c r="F89" i="11"/>
  <c r="G89" i="11"/>
  <c r="F90" i="11"/>
  <c r="G90" i="11"/>
  <c r="F91" i="11"/>
  <c r="G91" i="11"/>
  <c r="F92" i="11"/>
  <c r="G92" i="11"/>
  <c r="F93" i="11"/>
  <c r="G93" i="11"/>
  <c r="F94" i="11"/>
  <c r="G94" i="11"/>
  <c r="F95" i="11"/>
  <c r="G95" i="11"/>
  <c r="F96" i="11"/>
  <c r="G96" i="11"/>
  <c r="F97" i="11"/>
  <c r="G97" i="11"/>
  <c r="F98" i="11"/>
  <c r="G98" i="11"/>
  <c r="F99" i="11"/>
  <c r="G99" i="11"/>
  <c r="F100" i="11"/>
  <c r="G100" i="11"/>
  <c r="F101" i="11"/>
  <c r="G101" i="11"/>
  <c r="F102" i="11"/>
  <c r="G102" i="11"/>
  <c r="F103" i="11"/>
  <c r="G103" i="11"/>
  <c r="F104" i="11"/>
  <c r="G104" i="11"/>
  <c r="F105" i="11"/>
  <c r="G105" i="11"/>
  <c r="F106" i="11"/>
  <c r="G106" i="11"/>
  <c r="F107" i="11"/>
  <c r="G107" i="11"/>
  <c r="F108" i="11"/>
  <c r="G108" i="11"/>
  <c r="F109" i="11"/>
  <c r="G109" i="11"/>
  <c r="F110" i="11"/>
  <c r="G110" i="11"/>
  <c r="F111" i="11"/>
  <c r="G111" i="11"/>
  <c r="F112" i="11"/>
  <c r="G112" i="11"/>
  <c r="F113" i="11"/>
  <c r="G113" i="11"/>
  <c r="F114" i="11"/>
  <c r="G114" i="11"/>
  <c r="F115" i="11"/>
  <c r="G115" i="11"/>
  <c r="F116" i="11"/>
  <c r="G116" i="11"/>
  <c r="F117" i="11"/>
  <c r="G117" i="11"/>
  <c r="F118" i="11"/>
  <c r="G118" i="11"/>
  <c r="F119" i="11"/>
  <c r="G119" i="11"/>
  <c r="F120" i="11"/>
  <c r="G120" i="11"/>
  <c r="F121" i="11"/>
  <c r="G121" i="11"/>
  <c r="F122" i="11"/>
  <c r="G122" i="11"/>
  <c r="F123" i="11"/>
  <c r="G123" i="11"/>
  <c r="F124" i="11"/>
  <c r="G124" i="11"/>
  <c r="F125" i="11"/>
  <c r="G125" i="11"/>
  <c r="F126" i="11"/>
  <c r="G126" i="11"/>
  <c r="F127" i="11"/>
  <c r="G127" i="11"/>
  <c r="F128" i="11"/>
  <c r="G128" i="11"/>
  <c r="F129" i="11"/>
  <c r="G129" i="11"/>
  <c r="F130" i="11"/>
  <c r="G130" i="11"/>
  <c r="F131" i="11"/>
  <c r="G131" i="11"/>
  <c r="F132" i="11"/>
  <c r="G132" i="11"/>
  <c r="F133" i="11"/>
  <c r="G133" i="11"/>
  <c r="F134" i="11"/>
  <c r="G134" i="11"/>
  <c r="F135" i="11"/>
  <c r="G135" i="11"/>
  <c r="G136"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F74" i="15"/>
  <c r="G74" i="15"/>
  <c r="F75" i="15"/>
  <c r="G75" i="15"/>
  <c r="F76" i="15"/>
  <c r="G76" i="15"/>
  <c r="F77" i="15"/>
  <c r="G77" i="15"/>
  <c r="F78" i="15"/>
  <c r="G78" i="15"/>
  <c r="F79" i="15"/>
  <c r="G79" i="15"/>
  <c r="F80" i="15"/>
  <c r="G80" i="15"/>
  <c r="F81" i="15"/>
  <c r="G81" i="15"/>
  <c r="F82" i="15"/>
  <c r="G82" i="15"/>
  <c r="F83" i="15"/>
  <c r="G83" i="15"/>
  <c r="F84" i="15"/>
  <c r="G84" i="15"/>
  <c r="F85" i="15"/>
  <c r="G85" i="15"/>
  <c r="F86" i="15"/>
  <c r="G86" i="15"/>
  <c r="F87" i="15"/>
  <c r="G87" i="15"/>
  <c r="F88" i="15"/>
  <c r="G88" i="15"/>
  <c r="F89" i="15"/>
  <c r="G89" i="15"/>
  <c r="F90" i="15"/>
  <c r="G90" i="15"/>
  <c r="F91" i="15"/>
  <c r="G91" i="15"/>
  <c r="F92" i="15"/>
  <c r="G92" i="15"/>
  <c r="F93" i="15"/>
  <c r="G93" i="15"/>
  <c r="F94" i="15"/>
  <c r="G94" i="15"/>
  <c r="F95" i="15"/>
  <c r="G95" i="15"/>
  <c r="F96" i="15"/>
  <c r="G96" i="15"/>
  <c r="F97" i="15"/>
  <c r="G97" i="15"/>
  <c r="F98" i="15"/>
  <c r="G98" i="15"/>
  <c r="F99" i="15"/>
  <c r="G99" i="15"/>
  <c r="F100" i="15"/>
  <c r="G100" i="15"/>
  <c r="F101" i="15"/>
  <c r="G101" i="15"/>
  <c r="F102" i="15"/>
  <c r="G102" i="15"/>
  <c r="F103" i="15"/>
  <c r="G103" i="15"/>
  <c r="F104" i="15"/>
  <c r="G104" i="15"/>
  <c r="F105" i="15"/>
  <c r="G105" i="15"/>
  <c r="F106" i="15"/>
  <c r="G106" i="15"/>
  <c r="F107" i="15"/>
  <c r="G107" i="15"/>
  <c r="F108" i="15"/>
  <c r="G108" i="15"/>
  <c r="F109" i="15"/>
  <c r="G109" i="15"/>
  <c r="F110" i="15"/>
  <c r="G110" i="15"/>
  <c r="F111" i="15"/>
  <c r="G111" i="15"/>
  <c r="F112" i="15"/>
  <c r="G112" i="15"/>
  <c r="F113" i="15"/>
  <c r="G113" i="15"/>
  <c r="F114" i="15"/>
  <c r="G114" i="15"/>
  <c r="F115" i="15"/>
  <c r="G115" i="15"/>
  <c r="F116" i="15"/>
  <c r="G116" i="15"/>
  <c r="F117" i="15"/>
  <c r="G117" i="15"/>
  <c r="F118" i="15"/>
  <c r="G118" i="15"/>
  <c r="F119" i="15"/>
  <c r="G119" i="15"/>
  <c r="F120" i="15"/>
  <c r="G120" i="15"/>
  <c r="F121" i="15"/>
  <c r="G121" i="15"/>
  <c r="F122" i="15"/>
  <c r="G122" i="15"/>
  <c r="F123" i="15"/>
  <c r="G123" i="15"/>
  <c r="F124" i="15"/>
  <c r="G124" i="15"/>
  <c r="F125" i="15"/>
  <c r="G125" i="15"/>
  <c r="F126" i="15"/>
  <c r="G126" i="15"/>
  <c r="F127" i="15"/>
  <c r="G127" i="15"/>
  <c r="F128" i="15"/>
  <c r="G128" i="15"/>
  <c r="F129" i="15"/>
  <c r="G129" i="15"/>
  <c r="F130" i="15"/>
  <c r="G130" i="15"/>
  <c r="F131" i="15"/>
  <c r="G131" i="15"/>
  <c r="F132" i="15"/>
  <c r="G132" i="15"/>
  <c r="F133" i="15"/>
  <c r="G133" i="15"/>
  <c r="F134" i="15"/>
  <c r="G134" i="15"/>
  <c r="F135" i="15"/>
  <c r="G135" i="15"/>
  <c r="F136" i="15"/>
  <c r="G136"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D92" i="10"/>
  <c r="G114" i="8"/>
  <c r="H114" i="8"/>
  <c r="F114" i="8" l="1"/>
  <c r="N136" i="13" l="1"/>
  <c r="N135"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59" i="13"/>
  <c r="N60" i="13"/>
  <c r="N61" i="13"/>
  <c r="N62" i="13"/>
  <c r="N63" i="13"/>
  <c r="N64" i="13"/>
  <c r="N65" i="13"/>
  <c r="N66" i="13"/>
  <c r="N67" i="13"/>
  <c r="N68" i="13"/>
  <c r="N69" i="13"/>
  <c r="N70" i="13"/>
  <c r="N71" i="13"/>
  <c r="N72" i="13"/>
  <c r="N73" i="13"/>
  <c r="N74" i="13"/>
  <c r="N75" i="13"/>
  <c r="N76" i="13"/>
  <c r="N77" i="13"/>
  <c r="N78" i="13"/>
  <c r="N79" i="13"/>
  <c r="N80" i="13"/>
  <c r="N81" i="13"/>
  <c r="N82" i="13"/>
  <c r="N83" i="13"/>
  <c r="N84" i="13"/>
  <c r="N85" i="13"/>
  <c r="N86" i="13"/>
  <c r="N87" i="13"/>
  <c r="N88" i="13"/>
  <c r="N89" i="13"/>
  <c r="N90" i="13"/>
  <c r="N91" i="13"/>
  <c r="N92" i="13"/>
  <c r="N93" i="13"/>
  <c r="N94" i="13"/>
  <c r="N95" i="13"/>
  <c r="N96" i="13"/>
  <c r="N97" i="13"/>
  <c r="N98" i="13"/>
  <c r="N99" i="13"/>
  <c r="N100" i="13"/>
  <c r="N101" i="13"/>
  <c r="N102" i="13"/>
  <c r="N103" i="13"/>
  <c r="N104" i="13"/>
  <c r="N105" i="13"/>
  <c r="N106" i="13"/>
  <c r="N107" i="13"/>
  <c r="N108" i="13"/>
  <c r="N109" i="13"/>
  <c r="N110" i="13"/>
  <c r="N111" i="13"/>
  <c r="N112" i="13"/>
  <c r="N113" i="13"/>
  <c r="N114" i="13"/>
  <c r="N115" i="13"/>
  <c r="N116" i="13"/>
  <c r="N117" i="13"/>
  <c r="N118" i="13"/>
  <c r="N119" i="13"/>
  <c r="N120" i="13"/>
  <c r="N121" i="13"/>
  <c r="N14" i="13"/>
  <c r="N123" i="13" l="1"/>
  <c r="N134" i="13"/>
  <c r="N133" i="13"/>
  <c r="N132" i="13"/>
  <c r="N131" i="13"/>
  <c r="N130" i="13"/>
  <c r="N122" i="13"/>
  <c r="N129" i="13"/>
  <c r="N128" i="13"/>
  <c r="N127" i="13" l="1"/>
  <c r="N124" i="13" l="1"/>
  <c r="N125" i="13"/>
  <c r="N126" i="13"/>
  <c r="N140" i="13" s="1"/>
  <c r="D51" i="2" l="1"/>
  <c r="D61" i="2"/>
  <c r="D60" i="2"/>
  <c r="D59" i="2"/>
  <c r="D58" i="2"/>
  <c r="D57" i="2"/>
  <c r="D56" i="2"/>
  <c r="D55" i="2"/>
  <c r="D54" i="2"/>
  <c r="D53" i="2"/>
  <c r="D52" i="2"/>
  <c r="D50" i="2"/>
  <c r="D73" i="11"/>
  <c r="D72" i="11"/>
  <c r="D71" i="11"/>
  <c r="D70" i="11"/>
  <c r="D69" i="11"/>
  <c r="D68" i="11"/>
  <c r="D67" i="11"/>
  <c r="D66" i="11"/>
  <c r="D65" i="11"/>
  <c r="D64" i="11"/>
  <c r="D63" i="11"/>
  <c r="D62" i="11"/>
  <c r="D61" i="11"/>
  <c r="D60" i="11"/>
  <c r="D59" i="11"/>
  <c r="D58" i="11"/>
  <c r="D57" i="11"/>
  <c r="D56" i="11"/>
  <c r="D55" i="11"/>
  <c r="D54" i="11"/>
  <c r="D53" i="11"/>
  <c r="D52" i="11"/>
  <c r="D51" i="11"/>
  <c r="D50" i="11"/>
  <c r="D61" i="15"/>
  <c r="D60" i="15"/>
  <c r="D59" i="15"/>
  <c r="D58" i="15"/>
  <c r="D57" i="15"/>
  <c r="D56" i="15"/>
  <c r="D55" i="15"/>
  <c r="D54" i="15"/>
  <c r="D53" i="15"/>
  <c r="D52" i="15"/>
  <c r="D51" i="15"/>
  <c r="D50" i="15"/>
  <c r="C102" i="16" l="1"/>
  <c r="B102" i="16"/>
  <c r="C101" i="16"/>
  <c r="B101" i="16"/>
  <c r="C100" i="16"/>
  <c r="B100" i="16"/>
  <c r="C99" i="16"/>
  <c r="B99" i="16"/>
  <c r="C94" i="16"/>
  <c r="B94" i="16"/>
  <c r="C93" i="16"/>
  <c r="B93" i="16"/>
  <c r="C92" i="16"/>
  <c r="B92" i="16"/>
  <c r="C91" i="16"/>
  <c r="B91" i="16"/>
  <c r="D69" i="16"/>
  <c r="D70" i="16"/>
  <c r="D71" i="16"/>
  <c r="C68" i="16"/>
  <c r="C69" i="16"/>
  <c r="C70" i="16"/>
  <c r="C71" i="16"/>
  <c r="D68" i="16"/>
  <c r="C3" i="16"/>
  <c r="D3" i="16"/>
  <c r="C4" i="16"/>
  <c r="D4" i="16"/>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0" i="16"/>
  <c r="D30" i="16"/>
  <c r="C31" i="16"/>
  <c r="D31" i="16"/>
  <c r="C32" i="16"/>
  <c r="D32" i="16"/>
  <c r="C33" i="16"/>
  <c r="D33" i="16"/>
  <c r="C34" i="16"/>
  <c r="D34" i="16"/>
  <c r="C35" i="16"/>
  <c r="D35" i="16"/>
  <c r="C36" i="16"/>
  <c r="D36" i="16"/>
  <c r="C37" i="16"/>
  <c r="D37" i="16"/>
  <c r="C38" i="16"/>
  <c r="D38" i="16"/>
  <c r="C39" i="16"/>
  <c r="D39" i="16"/>
  <c r="C40" i="16"/>
  <c r="D40" i="16"/>
  <c r="C41" i="16"/>
  <c r="D41" i="16"/>
  <c r="C42" i="16"/>
  <c r="D42" i="16"/>
  <c r="C43" i="16"/>
  <c r="D43" i="16"/>
  <c r="C44" i="16"/>
  <c r="D44" i="16"/>
  <c r="C45" i="16"/>
  <c r="D45" i="16"/>
  <c r="C46" i="16"/>
  <c r="D46" i="16"/>
  <c r="C47" i="16"/>
  <c r="D47" i="16"/>
  <c r="C48" i="16"/>
  <c r="D48" i="16"/>
  <c r="C49" i="16"/>
  <c r="D49" i="16"/>
  <c r="C50" i="16"/>
  <c r="D50" i="16"/>
  <c r="C51" i="16"/>
  <c r="D51" i="16"/>
  <c r="C52" i="16"/>
  <c r="D52" i="16"/>
  <c r="C53" i="16"/>
  <c r="D53" i="16"/>
  <c r="C54" i="16"/>
  <c r="D54" i="16"/>
  <c r="C55" i="16"/>
  <c r="D55" i="16"/>
  <c r="C56" i="16"/>
  <c r="D56" i="16"/>
  <c r="C57" i="16"/>
  <c r="D57" i="16"/>
  <c r="C58" i="16"/>
  <c r="D58" i="16"/>
  <c r="C59" i="16"/>
  <c r="D59" i="16"/>
  <c r="C60" i="16"/>
  <c r="D60" i="16"/>
  <c r="C61" i="16"/>
  <c r="D61" i="16"/>
  <c r="C62" i="16"/>
  <c r="D62" i="16"/>
  <c r="C63" i="16"/>
  <c r="D63" i="16"/>
  <c r="C64" i="16"/>
  <c r="D64" i="16"/>
  <c r="C65" i="16"/>
  <c r="D65" i="16"/>
  <c r="C66" i="16"/>
  <c r="D66" i="16"/>
  <c r="C67" i="16"/>
  <c r="D67" i="16"/>
  <c r="D91" i="16" l="1"/>
  <c r="D99" i="16"/>
  <c r="D93" i="16"/>
  <c r="D101" i="16"/>
  <c r="D102" i="16"/>
  <c r="D92" i="16"/>
  <c r="D94" i="16"/>
  <c r="D100" i="16"/>
</calcChain>
</file>

<file path=xl/sharedStrings.xml><?xml version="1.0" encoding="utf-8"?>
<sst xmlns="http://schemas.openxmlformats.org/spreadsheetml/2006/main" count="3251" uniqueCount="198">
  <si>
    <t>SECRETARÍA DISTRITAL DEL HÁBITAT - SDHT</t>
  </si>
  <si>
    <t>SUBSECRETARÍA DE PLANEACIÓN Y POLÍTICA</t>
  </si>
  <si>
    <t>SUBDIRECCIÓN DE INFORMACIÓN SECTORIAL</t>
  </si>
  <si>
    <t xml:space="preserve">SISTEMA DE INFORMACIÓN DEL HÁBITAT </t>
  </si>
  <si>
    <t>Años</t>
  </si>
  <si>
    <t>Trimestre</t>
  </si>
  <si>
    <t>Total Nacional</t>
  </si>
  <si>
    <t>Variaciones (%)</t>
  </si>
  <si>
    <t>Anual</t>
  </si>
  <si>
    <t>Ene</t>
  </si>
  <si>
    <t>Feb</t>
  </si>
  <si>
    <t>Mar</t>
  </si>
  <si>
    <t>Abr</t>
  </si>
  <si>
    <t>May</t>
  </si>
  <si>
    <t>Jun</t>
  </si>
  <si>
    <t>Jul</t>
  </si>
  <si>
    <t>Ago</t>
  </si>
  <si>
    <t>Sep</t>
  </si>
  <si>
    <t>Oct</t>
  </si>
  <si>
    <t>Nov</t>
  </si>
  <si>
    <t>Dic</t>
  </si>
  <si>
    <t>Mes</t>
  </si>
  <si>
    <t>Metros Cúbicos</t>
  </si>
  <si>
    <t>Mensual</t>
  </si>
  <si>
    <t>Variación anual (%)</t>
  </si>
  <si>
    <t>Variación año corrido (%)</t>
  </si>
  <si>
    <t xml:space="preserve">Total </t>
  </si>
  <si>
    <t>Vis</t>
  </si>
  <si>
    <t>No Vis</t>
  </si>
  <si>
    <t>Producción para vivienda</t>
  </si>
  <si>
    <t>Antioquia</t>
  </si>
  <si>
    <t>Atlántico</t>
  </si>
  <si>
    <t>Bolívar</t>
  </si>
  <si>
    <t>Boyacá</t>
  </si>
  <si>
    <t>Cundinamarca</t>
  </si>
  <si>
    <t>Magdalena</t>
  </si>
  <si>
    <t>Santander</t>
  </si>
  <si>
    <t>Tolima</t>
  </si>
  <si>
    <t>Valle del cauca</t>
  </si>
  <si>
    <t>TABLA DE CONTENIDO</t>
  </si>
  <si>
    <t>Cuadro</t>
  </si>
  <si>
    <t>Nombre indicador</t>
  </si>
  <si>
    <t>1.1.2</t>
  </si>
  <si>
    <t>Cuadro 1</t>
  </si>
  <si>
    <t>Cuadro 2</t>
  </si>
  <si>
    <t>Cuadro 3</t>
  </si>
  <si>
    <t>Cuadro 4</t>
  </si>
  <si>
    <t>Cuadro 5</t>
  </si>
  <si>
    <t>SISTEMA DE INFORMACIÓN DEL HÁBITAT</t>
  </si>
  <si>
    <t>Concepto</t>
  </si>
  <si>
    <t>Descripción</t>
  </si>
  <si>
    <t>Operación estadística</t>
  </si>
  <si>
    <t>Entidad responsable</t>
  </si>
  <si>
    <t>Departamento Administrativo Nacional de Estadítica - DANE</t>
  </si>
  <si>
    <t>Antecedentes</t>
  </si>
  <si>
    <t>Objetivo general</t>
  </si>
  <si>
    <t>Objetivos específicos</t>
  </si>
  <si>
    <t>Definiciones básicas</t>
  </si>
  <si>
    <t>Variables de estudio, clasificación y calculadas</t>
  </si>
  <si>
    <t>Universo de estudio</t>
  </si>
  <si>
    <t>Unidad de análisis</t>
  </si>
  <si>
    <t>Periodicidad de recolección</t>
  </si>
  <si>
    <t>Accesibilidad de la información</t>
  </si>
  <si>
    <t xml:space="preserve">Convenio DANE </t>
  </si>
  <si>
    <t>METADATO DE LA OPERACIÓN ESTADÍSTICA PRODUCCIÓN DE CONCRETO</t>
  </si>
  <si>
    <t>Estadisticas de concreto</t>
  </si>
  <si>
    <t>Sigla de la operación estadística</t>
  </si>
  <si>
    <t>Variación  mensual (%)</t>
  </si>
  <si>
    <t>Cuadro 6</t>
  </si>
  <si>
    <t>Cuadro 7</t>
  </si>
  <si>
    <t>Cuadro 8</t>
  </si>
  <si>
    <t>El Departamento Administrativo Nacional de Estadística – DANE, en cumplimiento de su misión institucional de producir y difundir información estadística estratégica para los niveles nacional, sectorial y territorial, con el propósito de apoyar la planeación y la toma de decisiones por parte de las entidades, recopilo desde el 2011 la información de concreto producido por la industria.</t>
  </si>
  <si>
    <t>Alcance Temático</t>
  </si>
  <si>
    <t>Fuente de datos</t>
  </si>
  <si>
    <t>Compañías con plantas productoras de concreto en el país.</t>
  </si>
  <si>
    <t>Variables de estudio:</t>
  </si>
  <si>
    <t>Variable de clasificación:</t>
  </si>
  <si>
    <t>Compañías productoras de concreto que tienen plantas en el país.</t>
  </si>
  <si>
    <t>Población objetivo</t>
  </si>
  <si>
    <t>Definida como cada una de las compañías productoras de concreto en el país.</t>
  </si>
  <si>
    <t>Unidades estadísticas de observación.</t>
  </si>
  <si>
    <t>Compañías productoras de concreto.</t>
  </si>
  <si>
    <t>Unidades de información</t>
  </si>
  <si>
    <t>Cobertura geográfica</t>
  </si>
  <si>
    <t>Nacional, por departamentos y Bogotá D.C. (Bogotá incluye la producción de concreto con destino a Bogotá, Soacha, Funza, Chía y Mosquera).</t>
  </si>
  <si>
    <t>Los primeros quince días de cada mes.</t>
  </si>
  <si>
    <t>El periodo de referencia es el mes inmediatamente anterior a la recolección</t>
  </si>
  <si>
    <t>Periodo de referencia</t>
  </si>
  <si>
    <t>Mensual, los primeros 15 días de cada mes.</t>
  </si>
  <si>
    <t>Método de recolección</t>
  </si>
  <si>
    <t>Cada compañía concretera reporta de manera mensual vía correo electrónico. El funcionario del DANE realiza una revisión general del formato de recolección, verificando la validez y consistencia de la información. Las inconsistencias encontradas se verificaran o justificaran por parte de la fuente.</t>
  </si>
  <si>
    <t>Desagregación de resultados</t>
  </si>
  <si>
    <t>Frecuencia de entrega de resultados</t>
  </si>
  <si>
    <t>Mensual.</t>
  </si>
  <si>
    <t>Medios de difusión</t>
  </si>
  <si>
    <t>Total  Nacional</t>
  </si>
  <si>
    <t>Cuadro 9</t>
  </si>
  <si>
    <t>Cuadro 10</t>
  </si>
  <si>
    <t>Metros Cúbicos destino Bogotá</t>
  </si>
  <si>
    <t>Metros Cúbicos destino Nacional</t>
  </si>
  <si>
    <t>Bogotá,  destino para vivienda Vis y No Vis</t>
  </si>
  <si>
    <t>Bogotá, Destino edificaciones</t>
  </si>
  <si>
    <t>Bogotá, destino obras civiles</t>
  </si>
  <si>
    <t>Nacional, por departamentos y Bogotá</t>
  </si>
  <si>
    <t>Nacional, destino para vivienda Vis y No Vis</t>
  </si>
  <si>
    <t>Nacional, destino Edificaciones</t>
  </si>
  <si>
    <t>Nacional, destino obras civiles</t>
  </si>
  <si>
    <t>Total Producción, destino para Vis y No Vis</t>
  </si>
  <si>
    <t>Total Producción, destino obras civiles</t>
  </si>
  <si>
    <t>Total producción Bogotá</t>
  </si>
  <si>
    <t>Establecer y analizar la evolución de la producción de metros cúbicos de concreto producido por la industria en el país según departamentos.</t>
  </si>
  <si>
    <t>Medios de consulta</t>
  </si>
  <si>
    <t xml:space="preserve"> Boletín de prensa y comunicado de prensa, series y anexos estadísticos y respuesta a requerimientos de información.</t>
  </si>
  <si>
    <t xml:space="preserve">Página Web (www.dane.gov.co). </t>
  </si>
  <si>
    <t>Nota. Elaborado a partir de la metodología, ficha metodológica y manuales de Estadísticas de Concreto del DANE.</t>
  </si>
  <si>
    <t>1.1.1</t>
  </si>
  <si>
    <t>EC</t>
  </si>
  <si>
    <t>El concreto es una mezcla que, dada sus características, constituye uno de los insumos más importantes para el sector de la construcción, ya que se encuentra vinculado con las edificaciones y las obras civiles, convirtiéndose en un producto estratégico para la industria de la construcción y en general para la economía del país.</t>
  </si>
  <si>
    <t>Proporcionar información mensual sobre la estructura y la evolución de la producción de concreto producido por la industrianacional, según destino y departamentos.</t>
  </si>
  <si>
    <t>Establecer y analizar la evolución de la producción de concreto producido por la industria en el país según destinos: obras civiles y edificaciones (vivienda y otros destinos)</t>
  </si>
  <si>
    <t>Producción de metros cúbicos de concreto producido por la industria nacional, según destino y departamentos.</t>
  </si>
  <si>
    <t>Los metros cúbicos de concreto producido por la industria según destino, departamentos y Bogotá D.C.</t>
  </si>
  <si>
    <t>Producción de la industria en metros cúbicos de concreto</t>
  </si>
  <si>
    <t>Total Producción, destino otros</t>
  </si>
  <si>
    <t>Total Participación por departamentos</t>
  </si>
  <si>
    <t>Cuadro 11</t>
  </si>
  <si>
    <t>Cuadro 12</t>
  </si>
  <si>
    <t>Bogotá incluye la producción de concreto con destino a Bogotá, Soacha, Funza, Chia y Mosquera</t>
  </si>
  <si>
    <t>Vivienda</t>
  </si>
  <si>
    <t>Metros Cúbicos Nacional</t>
  </si>
  <si>
    <t>Metros Cúbicos Bogotá</t>
  </si>
  <si>
    <t>Grafica 1</t>
  </si>
  <si>
    <t>Grafica 2</t>
  </si>
  <si>
    <t>Var. Anual Nacional</t>
  </si>
  <si>
    <t>Var. Anual Bogotá</t>
  </si>
  <si>
    <t>Según destino</t>
  </si>
  <si>
    <t>Edificaciones</t>
  </si>
  <si>
    <t>Obras Civiles</t>
  </si>
  <si>
    <t>Otros</t>
  </si>
  <si>
    <t>INDICADORES INFORMACIÓN SECTORIAL BOGOTÁ D.C</t>
  </si>
  <si>
    <t>Subsecretaría de Planeación y Política</t>
  </si>
  <si>
    <t>Subdirección de Información Sectorial</t>
  </si>
  <si>
    <t>Colombia</t>
  </si>
  <si>
    <t>Bogotá</t>
  </si>
  <si>
    <t>Producción de la industria en metros cúbicos de concreto para vivienda</t>
  </si>
  <si>
    <t>Participacion producción de la industria en metros cúbicos de concreto</t>
  </si>
  <si>
    <t>Jul.</t>
  </si>
  <si>
    <t>Ago.</t>
  </si>
  <si>
    <t>Sep.</t>
  </si>
  <si>
    <t>Producción Nacional de la industria en metros cúbicos de concreto</t>
  </si>
  <si>
    <t>Año corrido</t>
  </si>
  <si>
    <t>Doce meses</t>
  </si>
  <si>
    <t>Variación doce meses (%)</t>
  </si>
  <si>
    <t>Año</t>
  </si>
  <si>
    <r>
      <t>Bogotá</t>
    </r>
    <r>
      <rPr>
        <b/>
        <vertAlign val="superscript"/>
        <sz val="10"/>
        <color indexed="8"/>
        <rFont val="Calibri"/>
        <family val="2"/>
        <scheme val="minor"/>
      </rPr>
      <t>1</t>
    </r>
  </si>
  <si>
    <r>
      <t>Resto</t>
    </r>
    <r>
      <rPr>
        <b/>
        <vertAlign val="superscript"/>
        <sz val="10"/>
        <color indexed="8"/>
        <rFont val="Calibri"/>
        <family val="2"/>
        <scheme val="minor"/>
      </rPr>
      <t>2</t>
    </r>
  </si>
  <si>
    <t>Nacional desagregado por departamentos</t>
  </si>
  <si>
    <r>
      <t>Bogotá</t>
    </r>
    <r>
      <rPr>
        <b/>
        <vertAlign val="superscript"/>
        <sz val="10"/>
        <color theme="1"/>
        <rFont val="Calibri"/>
        <family val="2"/>
        <scheme val="minor"/>
      </rPr>
      <t>1</t>
    </r>
  </si>
  <si>
    <r>
      <t>Resto</t>
    </r>
    <r>
      <rPr>
        <b/>
        <vertAlign val="superscript"/>
        <sz val="10"/>
        <color theme="1"/>
        <rFont val="Calibri"/>
        <family val="2"/>
        <scheme val="minor"/>
      </rPr>
      <t>2</t>
    </r>
  </si>
  <si>
    <t>Producción</t>
  </si>
  <si>
    <t>(-)</t>
  </si>
  <si>
    <t>Total producción Nacional</t>
  </si>
  <si>
    <t>Total Producción, destino vivienda</t>
  </si>
  <si>
    <t xml:space="preserve">Total Producción, destino edificaciones </t>
  </si>
  <si>
    <t>Total Producción Nacional por departamentos</t>
  </si>
  <si>
    <t>Fuente: DANE - Concreto Premezclado</t>
  </si>
  <si>
    <t>El Departamento Administrativo Nacional de Estadística – DANE, en el grupo por departamentos elimina los departamentos Cauca y Cesar de manera detallada y los incluye en el grupo Restos2; que ademas es actualizado historicamente, para poder hacer comparables las series.</t>
  </si>
  <si>
    <t>Nota: Se realiza modificaciones de los datos desde el año 2014, debido a que  El Departamento Administrativo Nacional de Estadística – DANE informa el registro de un dato atipico; lo que identifico una falla interna de la información de los despachos de concreto con destino a la construcción de vivienda.</t>
  </si>
  <si>
    <t>El Departamento Administrativo Nacional de Estadística – DANE, realiza modificaciones de los datos desde el año 2014, debido a que informa el registro de un dato atipico; lo que identifico una falla interna de la información de los despachos de concreto con destino a la construcción de vivienda.</t>
  </si>
  <si>
    <t>Total</t>
  </si>
  <si>
    <t>Total  Bogotá*</t>
  </si>
  <si>
    <t>*Incluye la producción de concreto con destino a Bogotá, Soacha, Funza, Chía y Mosquera.</t>
  </si>
  <si>
    <t>2: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</si>
  <si>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t>1: Incluye la producción de concreto con destino a Bogotá, Soacha, Funza, Chía y Mosquera.</t>
  </si>
  <si>
    <t>Nota:  Se realiza modificaciones de los datos desde el año 2014, debido a que  El Departamento Administrativo Nacional de Estadística – DANE informa el registro de un dato atipico; lo que identifico una falla interna de la información de los despachos de concreto con destino a la construcción de vivienda.</t>
  </si>
  <si>
    <t>Bogotá, destino Otros*</t>
  </si>
  <si>
    <t xml:space="preserve">*Incluye la producción de concreto para la cual no es posible identificar su destino o uso final como: mayoristas, intermediarios, comercializadores, distribuidores, transformadores (prefabricados), etc. </t>
  </si>
  <si>
    <t>Nacional, destino  Otros*</t>
  </si>
  <si>
    <t xml:space="preserve">*Otros: Incluye la producción de concreto para la cual no es posible identificar su destino o uso final como: mayoristas, intermediarios, comercializadores, distribuidores, transformadores (prefabricados), etc. </t>
  </si>
  <si>
    <r>
      <rPr>
        <b/>
        <sz val="10"/>
        <color indexed="63"/>
        <rFont val="Calibri"/>
        <family val="2"/>
        <scheme val="minor"/>
      </rPr>
      <t>Concreto:</t>
    </r>
    <r>
      <rPr>
        <sz val="10"/>
        <color indexed="63"/>
        <rFont val="Calibri"/>
        <family val="2"/>
        <scheme val="minor"/>
      </rPr>
      <t xml:space="preserve"> mezcla de cemento, arena, grava, agua y aditivos.</t>
    </r>
  </si>
  <si>
    <r>
      <rPr>
        <b/>
        <sz val="10"/>
        <color indexed="63"/>
        <rFont val="Calibri"/>
        <family val="2"/>
        <scheme val="minor"/>
      </rPr>
      <t>Destino</t>
    </r>
    <r>
      <rPr>
        <sz val="10"/>
        <color indexed="63"/>
        <rFont val="Calibri"/>
        <family val="2"/>
        <scheme val="minor"/>
      </rPr>
      <t>: corresponde a la clasificación de las obras a las cuales se despacha el concreto. Con esta variable se pretende identificar el destino que consume mensualmente el concreto y por esa vía identificar el consumo por cada uno de los sectores y subsectores.</t>
    </r>
  </si>
  <si>
    <r>
      <rPr>
        <b/>
        <sz val="10"/>
        <color indexed="63"/>
        <rFont val="Calibri"/>
        <family val="2"/>
        <scheme val="minor"/>
      </rPr>
      <t>Vivienda:</t>
    </r>
    <r>
      <rPr>
        <sz val="10"/>
        <color indexed="63"/>
        <rFont val="Calibri"/>
        <family val="2"/>
        <scheme val="minor"/>
      </rPr>
      <t xml:space="preserve"> Es un espacio independiente y separado, habitado o destinado para ser habitado por una o más personas.</t>
    </r>
  </si>
  <si>
    <r>
      <rPr>
        <b/>
        <sz val="10"/>
        <color indexed="63"/>
        <rFont val="Calibri"/>
        <family val="2"/>
        <scheme val="minor"/>
      </rPr>
      <t>Vivienda de interés social (VIS):</t>
    </r>
    <r>
      <rPr>
        <sz val="10"/>
        <color indexed="63"/>
        <rFont val="Calibri"/>
        <family val="2"/>
        <scheme val="minor"/>
      </rPr>
      <t xml:space="preserve"> Viviendas desarrolladas para garantizar el derecho a la vivienda de los hogares de menores ingresos y cuyo precio no supera los 135 salarios mínimos legales mensuales vigentes.</t>
    </r>
  </si>
  <si>
    <r>
      <rPr>
        <b/>
        <sz val="10"/>
        <color indexed="63"/>
        <rFont val="Calibri"/>
        <family val="2"/>
        <scheme val="minor"/>
      </rPr>
      <t>Vivienda diferente de interés social (NO VIS)</t>
    </r>
    <r>
      <rPr>
        <sz val="10"/>
        <color indexed="63"/>
        <rFont val="Calibri"/>
        <family val="2"/>
        <scheme val="minor"/>
      </rPr>
      <t>: son aquellas viviendas cuyo precio superan los 135 salarios mínimos legales mensuales vigentes.</t>
    </r>
  </si>
  <si>
    <r>
      <rPr>
        <b/>
        <sz val="10"/>
        <color indexed="63"/>
        <rFont val="Calibri"/>
        <family val="2"/>
        <scheme val="minor"/>
      </rPr>
      <t xml:space="preserve">Obras civiles: </t>
    </r>
    <r>
      <rPr>
        <sz val="10"/>
        <color indexed="63"/>
        <rFont val="Calibri"/>
        <family val="2"/>
        <scheme val="minor"/>
      </rPr>
      <t>Actividad dirigida a la construcción, mantenimiento de obras de infraestructura como: avenidas, autopistas, sistemas de acueducto y alcantarillado, sistemas de telecomunicaciones, sistemas de generación, transmisión y distribución de energía, puentes, viaductos, aeropuertos, puertos, vías férreas, etc., que es utilizada para dotar de beneficios a la sociedad.</t>
    </r>
  </si>
  <si>
    <r>
      <rPr>
        <b/>
        <sz val="10"/>
        <color indexed="63"/>
        <rFont val="Calibri"/>
        <family val="2"/>
        <scheme val="minor"/>
      </rPr>
      <t>Edificaciones:</t>
    </r>
    <r>
      <rPr>
        <sz val="10"/>
        <color indexed="63"/>
        <rFont val="Calibri"/>
        <family val="2"/>
        <scheme val="minor"/>
      </rPr>
      <t xml:space="preserve"> Es una construcción independiente y separada, compuesta por uno o más espacios en su interior. Independiente, porque tiene acceso directo desde la vía pública, caminos, senderos o a través de espacios de circulación común (corredores o pasillos, escaleras, patios).Separada, porque tiene paredes, sin importar el material utilizado para su construcción, que la delimitan y diferencian de otras. Una edificación puede tener varias entradas y generalmente está cubierta por un techo.</t>
    </r>
  </si>
  <si>
    <r>
      <rPr>
        <b/>
        <sz val="10"/>
        <color indexed="63"/>
        <rFont val="Calibri"/>
        <family val="2"/>
        <scheme val="minor"/>
      </rPr>
      <t>Otros:</t>
    </r>
    <r>
      <rPr>
        <sz val="10"/>
        <color indexed="63"/>
        <rFont val="Calibri"/>
        <family val="2"/>
        <scheme val="minor"/>
      </rPr>
      <t xml:space="preserve"> En la investigación de Estadísticas de Concreto incluye la producción de concreto que no se puede clasificar en la desagregación mencionada, es decir, aquella que no es posible identificar su destino o uso. Entre ellos: mayoristas, intermediarios, comercializadores, distribuidores, transformadores (prefabricados), entre otros.</t>
    </r>
  </si>
  <si>
    <r>
      <rPr>
        <b/>
        <sz val="10"/>
        <color indexed="63"/>
        <rFont val="Calibri"/>
        <family val="2"/>
        <scheme val="minor"/>
      </rPr>
      <t>1. Producción: m</t>
    </r>
    <r>
      <rPr>
        <sz val="10"/>
        <color indexed="63"/>
        <rFont val="Calibri"/>
        <family val="2"/>
        <scheme val="minor"/>
      </rPr>
      <t>etros cúbicos de concreto producido por la industria: corresponde a la cantidad (metros cúbicos) de concreto que la empresa produce en el periodo de análisis, con destino al mercado nacional.</t>
    </r>
  </si>
  <si>
    <r>
      <t xml:space="preserve">1. </t>
    </r>
    <r>
      <rPr>
        <b/>
        <sz val="10"/>
        <color indexed="63"/>
        <rFont val="Calibri"/>
        <family val="2"/>
        <scheme val="minor"/>
      </rPr>
      <t>Destino</t>
    </r>
    <r>
      <rPr>
        <sz val="10"/>
        <color indexed="63"/>
        <rFont val="Calibri"/>
        <family val="2"/>
        <scheme val="minor"/>
      </rPr>
      <t>: corresponde a la clasificación de las obras a las cuales se despacha el concreto producido por la industria: obras civiles, edificaciones y otros no clasificados.</t>
    </r>
  </si>
  <si>
    <r>
      <t xml:space="preserve">2. </t>
    </r>
    <r>
      <rPr>
        <b/>
        <sz val="10"/>
        <color indexed="63"/>
        <rFont val="Calibri"/>
        <family val="2"/>
        <scheme val="minor"/>
      </rPr>
      <t>Departamentos:</t>
    </r>
    <r>
      <rPr>
        <sz val="10"/>
        <color indexed="63"/>
        <rFont val="Calibri"/>
        <family val="2"/>
        <scheme val="minor"/>
      </rPr>
      <t xml:space="preserve"> corresponde a la producción de metros cúbicos concreto producido por la industria según departamento. En ese ítem es importante tener en cuenta que Bogotá incluye la producción de concreto con destino a Bogotá, Soacha, Funza, Chía y Mosquera.</t>
    </r>
  </si>
  <si>
    <r>
      <rPr>
        <b/>
        <sz val="10"/>
        <color indexed="63"/>
        <rFont val="Calibri"/>
        <family val="2"/>
        <scheme val="minor"/>
      </rPr>
      <t>Desagregación temática</t>
    </r>
    <r>
      <rPr>
        <sz val="10"/>
        <color indexed="63"/>
        <rFont val="Calibri"/>
        <family val="2"/>
        <scheme val="minor"/>
      </rPr>
      <t>. Según tipo de obra (obras civiles, edificaciones y otros no clasificados), departamento de destino y nacional.</t>
    </r>
  </si>
  <si>
    <r>
      <rPr>
        <b/>
        <sz val="10"/>
        <color indexed="63"/>
        <rFont val="Calibri"/>
        <family val="2"/>
        <scheme val="minor"/>
      </rPr>
      <t>Desagregación geográfica</t>
    </r>
    <r>
      <rPr>
        <sz val="10"/>
        <color indexed="63"/>
        <rFont val="Calibri"/>
        <family val="2"/>
        <scheme val="minor"/>
      </rPr>
      <t>. Nacional, por departamentos y Bogotá D.C.</t>
    </r>
  </si>
  <si>
    <t xml:space="preserve">Feb </t>
  </si>
  <si>
    <t>NOTA INFORMATIVA: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 de DANE).</t>
  </si>
  <si>
    <t>1. INDICADORES DE PRODUCCIÓN DE CONCRETO - BOGOTÁ D.C (Enero 2011 a septiembre 2025)</t>
  </si>
  <si>
    <t>Enero 2011 - diciembre 2025</t>
  </si>
  <si>
    <t>Enero 2011 -  diciembre 2025</t>
  </si>
  <si>
    <t>Actualización: 23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</si>
</sst>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00\ [$€]_-;\-* #,##0.00\ [$€]_-;_-* &quot;-&quot;??\ [$€]_-;_-@_-"/>
    <numFmt numFmtId="166" formatCode="0.0"/>
    <numFmt numFmtId="167" formatCode="#,##0.0"/>
    <numFmt numFmtId="168" formatCode="_ * #,##0.00_ ;_ * \-#,##0.00_ ;_ * &quot;-&quot;??_ ;_ @_ "/>
    <numFmt numFmtId="169" formatCode="_ [$€-2]\ * #,##0.00_ ;_ [$€-2]\ * \-#,##0.00_ ;_ [$€-2]\ * &quot;-&quot;??_ "/>
    <numFmt numFmtId="170" formatCode="0.0%"/>
    <numFmt numFmtId="171" formatCode="_-* #,##0\ _€_-;\-* #,##0\ _€_-;_-* &quot;-&quot;??\ _€_-;_-@_-"/>
    <numFmt numFmtId="172" formatCode="_-* #,##0.00\ _p_t_a_-;\-* #,##0.00\ _p_t_a_-;_-* &quot;-&quot;??\ _p_t_a_-;_-@_-"/>
    <numFmt numFmtId="173" formatCode="_-* #,##0.00\ _€_-;\-* #,##0.00\ _€_-;_-* &quot;-&quot;??\ _€_-;_-@_-"/>
  </numFmts>
  <fonts count="47" x14ac:knownFonts="1">
    <font>
      <sz val="11"/>
      <color theme="1"/>
      <name val="Calibri"/>
      <family val="2"/>
      <scheme val="minor"/>
    </font>
    <font>
      <sz val="10"/>
      <name val="Arial"/>
      <family val="2"/>
    </font>
    <font>
      <sz val="11"/>
      <color indexed="8"/>
      <name val="Calibri"/>
      <family val="2"/>
    </font>
    <font>
      <b/>
      <sz val="10"/>
      <color indexed="8"/>
      <name val="Times New Roman"/>
      <family val="1"/>
    </font>
    <font>
      <sz val="11"/>
      <name val="Times New Roman"/>
      <family val="1"/>
    </font>
    <font>
      <sz val="10"/>
      <name val="Arial"/>
      <family val="2"/>
    </font>
    <font>
      <sz val="11"/>
      <color theme="1"/>
      <name val="Calibri"/>
      <family val="2"/>
      <scheme val="minor"/>
    </font>
    <font>
      <u/>
      <sz val="11"/>
      <color theme="10"/>
      <name val="Calibri"/>
      <family val="2"/>
    </font>
    <font>
      <sz val="11"/>
      <color theme="1"/>
      <name val="Times New Roman"/>
      <family val="1"/>
    </font>
    <font>
      <sz val="10"/>
      <color theme="1"/>
      <name val="Times New Roman"/>
      <family val="1"/>
    </font>
    <font>
      <sz val="11"/>
      <color rgb="FF00B0F0"/>
      <name val="Calibri"/>
      <family val="2"/>
      <scheme val="minor"/>
    </font>
    <font>
      <sz val="16"/>
      <color rgb="FF00B0F0"/>
      <name val="Calibri"/>
      <family val="2"/>
      <scheme val="minor"/>
    </font>
    <font>
      <sz val="10"/>
      <color theme="1" tint="0.249977111117893"/>
      <name val="Calibri"/>
      <family val="2"/>
      <scheme val="minor"/>
    </font>
    <font>
      <b/>
      <sz val="10"/>
      <color indexed="8"/>
      <name val="Calibri"/>
      <family val="2"/>
      <scheme val="minor"/>
    </font>
    <font>
      <b/>
      <sz val="10"/>
      <color theme="1"/>
      <name val="Calibri"/>
      <family val="2"/>
      <scheme val="minor"/>
    </font>
    <font>
      <sz val="10"/>
      <color theme="1"/>
      <name val="Calibri"/>
      <family val="2"/>
      <scheme val="minor"/>
    </font>
    <font>
      <b/>
      <sz val="10"/>
      <color theme="1" tint="0.249977111117893"/>
      <name val="Calibri"/>
      <family val="2"/>
      <scheme val="minor"/>
    </font>
    <font>
      <b/>
      <vertAlign val="superscript"/>
      <sz val="10"/>
      <color indexed="8"/>
      <name val="Calibri"/>
      <family val="2"/>
      <scheme val="minor"/>
    </font>
    <font>
      <b/>
      <vertAlign val="superscript"/>
      <sz val="10"/>
      <color theme="1"/>
      <name val="Calibri"/>
      <family val="2"/>
      <scheme val="minor"/>
    </font>
    <font>
      <sz val="10"/>
      <name val="Tahoma"/>
      <family val="2"/>
    </font>
    <font>
      <sz val="10"/>
      <color indexed="8"/>
      <name val="Times New Roman"/>
      <family val="1"/>
    </font>
    <font>
      <sz val="9"/>
      <color theme="1"/>
      <name val="Segoe UI"/>
      <family val="2"/>
    </font>
    <font>
      <sz val="8"/>
      <name val="Calibri"/>
      <family val="2"/>
      <scheme val="minor"/>
    </font>
    <font>
      <b/>
      <sz val="11"/>
      <color theme="0"/>
      <name val="Calibri"/>
      <family val="2"/>
      <scheme val="minor"/>
    </font>
    <font>
      <b/>
      <sz val="11"/>
      <color theme="1"/>
      <name val="Calibri"/>
      <family val="2"/>
      <scheme val="minor"/>
    </font>
    <font>
      <b/>
      <sz val="16"/>
      <color rgb="FF1B9971"/>
      <name val="Calibri"/>
      <family val="2"/>
      <scheme val="minor"/>
    </font>
    <font>
      <b/>
      <sz val="14"/>
      <color rgb="FF1B9971"/>
      <name val="Calibri"/>
      <family val="2"/>
      <scheme val="minor"/>
    </font>
    <font>
      <b/>
      <sz val="13"/>
      <color theme="0" tint="-0.499984740745262"/>
      <name val="Calibri"/>
      <family val="2"/>
      <scheme val="minor"/>
    </font>
    <font>
      <b/>
      <i/>
      <u/>
      <sz val="12"/>
      <color theme="0" tint="-0.499984740745262"/>
      <name val="Calibri"/>
      <family val="2"/>
      <scheme val="minor"/>
    </font>
    <font>
      <sz val="12"/>
      <color theme="0" tint="-0.34998626667073579"/>
      <name val="Calibri"/>
      <family val="2"/>
      <scheme val="minor"/>
    </font>
    <font>
      <b/>
      <sz val="14"/>
      <color rgb="FF00B0F0"/>
      <name val="Calibri"/>
      <family val="2"/>
      <scheme val="minor"/>
    </font>
    <font>
      <b/>
      <sz val="14"/>
      <color indexed="8"/>
      <name val="Calibri"/>
      <family val="2"/>
      <scheme val="minor"/>
    </font>
    <font>
      <b/>
      <i/>
      <sz val="12"/>
      <color theme="0" tint="-0.499984740745262"/>
      <name val="Calibri"/>
      <family val="2"/>
      <scheme val="minor"/>
    </font>
    <font>
      <b/>
      <i/>
      <sz val="11"/>
      <color theme="1"/>
      <name val="Calibri"/>
      <family val="2"/>
      <scheme val="minor"/>
    </font>
    <font>
      <b/>
      <i/>
      <u/>
      <sz val="11"/>
      <color theme="1"/>
      <name val="Calibri"/>
      <family val="2"/>
      <scheme val="minor"/>
    </font>
    <font>
      <b/>
      <u/>
      <sz val="11"/>
      <color rgb="FFFFA600"/>
      <name val="Calibri"/>
      <family val="2"/>
      <scheme val="minor"/>
    </font>
    <font>
      <u/>
      <sz val="11"/>
      <color theme="10"/>
      <name val="Calibri"/>
      <family val="2"/>
      <scheme val="minor"/>
    </font>
    <font>
      <b/>
      <i/>
      <sz val="11"/>
      <name val="Calibri"/>
      <family val="2"/>
      <scheme val="minor"/>
    </font>
    <font>
      <sz val="12"/>
      <color theme="0" tint="-0.499984740745262"/>
      <name val="Calibri"/>
      <family val="2"/>
      <scheme val="minor"/>
    </font>
    <font>
      <b/>
      <sz val="11"/>
      <color theme="1" tint="0.249977111117893"/>
      <name val="Calibri"/>
      <family val="2"/>
      <scheme val="minor"/>
    </font>
    <font>
      <sz val="11"/>
      <color theme="1" tint="0.249977111117893"/>
      <name val="Calibri"/>
      <family val="2"/>
      <scheme val="minor"/>
    </font>
    <font>
      <b/>
      <sz val="10"/>
      <color indexed="63"/>
      <name val="Calibri"/>
      <family val="2"/>
      <scheme val="minor"/>
    </font>
    <font>
      <sz val="10"/>
      <color indexed="63"/>
      <name val="Calibri"/>
      <family val="2"/>
      <scheme val="minor"/>
    </font>
    <font>
      <sz val="9"/>
      <color theme="1" tint="0.249977111117893"/>
      <name val="Calibri"/>
      <family val="2"/>
      <scheme val="minor"/>
    </font>
    <font>
      <sz val="11"/>
      <color indexed="8"/>
      <name val="Calibri"/>
      <family val="2"/>
      <scheme val="minor"/>
    </font>
    <font>
      <sz val="10"/>
      <color indexed="8"/>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
      <patternFill patternType="solid">
        <fgColor rgb="FF1B9971"/>
        <bgColor indexed="64"/>
      </patternFill>
    </fill>
  </fills>
  <borders count="24">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Dashed">
        <color auto="1"/>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right/>
      <top style="thin">
        <color rgb="FF999999"/>
      </top>
      <bottom/>
      <diagonal/>
    </border>
  </borders>
  <cellStyleXfs count="2312">
    <xf numFmtId="0" fontId="0" fillId="0" borderId="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7" fillId="0" borderId="0" applyNumberFormat="0" applyFill="0" applyBorder="0" applyAlignment="0" applyProtection="0">
      <alignment vertical="top"/>
      <protection locked="0"/>
    </xf>
    <xf numFmtId="168"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1" fillId="0" borderId="0"/>
    <xf numFmtId="0" fontId="1"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164" fontId="6"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20">
    <xf numFmtId="0" fontId="0" fillId="0" borderId="0" xfId="0"/>
    <xf numFmtId="0" fontId="9" fillId="2" borderId="0" xfId="0" applyFont="1" applyFill="1" applyAlignment="1">
      <alignment vertical="center" wrapText="1"/>
    </xf>
    <xf numFmtId="0" fontId="9" fillId="2" borderId="0" xfId="0" applyFont="1" applyFill="1"/>
    <xf numFmtId="0" fontId="0" fillId="2" borderId="0" xfId="0" applyFill="1"/>
    <xf numFmtId="167" fontId="4" fillId="0" borderId="0" xfId="0" applyNumberFormat="1" applyFont="1" applyAlignment="1">
      <alignment horizontal="center"/>
    </xf>
    <xf numFmtId="3" fontId="0" fillId="0" borderId="0" xfId="0" applyNumberFormat="1"/>
    <xf numFmtId="166" fontId="8" fillId="0" borderId="0" xfId="0" applyNumberFormat="1" applyFont="1" applyAlignment="1">
      <alignment horizontal="center"/>
    </xf>
    <xf numFmtId="0" fontId="3" fillId="4"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vertical="center" wrapText="1"/>
    </xf>
    <xf numFmtId="3" fontId="3" fillId="3" borderId="2" xfId="0" applyNumberFormat="1" applyFont="1" applyFill="1" applyBorder="1" applyAlignment="1">
      <alignment vertical="center" wrapText="1"/>
    </xf>
    <xf numFmtId="167" fontId="8" fillId="0" borderId="3" xfId="0" applyNumberFormat="1" applyFont="1" applyBorder="1" applyAlignment="1">
      <alignment horizontal="center"/>
    </xf>
    <xf numFmtId="0" fontId="10" fillId="0" borderId="0" xfId="0" applyFont="1"/>
    <xf numFmtId="0" fontId="11" fillId="2" borderId="0" xfId="0" applyFont="1" applyFill="1"/>
    <xf numFmtId="0" fontId="10" fillId="2" borderId="0" xfId="0" applyFont="1" applyFill="1"/>
    <xf numFmtId="17" fontId="0" fillId="0" borderId="0" xfId="0" applyNumberFormat="1"/>
    <xf numFmtId="170" fontId="6" fillId="0" borderId="0" xfId="191" applyNumberFormat="1" applyFont="1"/>
    <xf numFmtId="170" fontId="0" fillId="0" borderId="0" xfId="0" applyNumberFormat="1"/>
    <xf numFmtId="0" fontId="12" fillId="2" borderId="0" xfId="0" applyFont="1" applyFill="1"/>
    <xf numFmtId="0" fontId="13" fillId="3" borderId="6" xfId="0" applyFont="1" applyFill="1" applyBorder="1" applyAlignment="1">
      <alignment horizontal="center" vertical="center" wrapText="1"/>
    </xf>
    <xf numFmtId="0" fontId="15" fillId="0" borderId="0" xfId="0" applyFont="1"/>
    <xf numFmtId="0" fontId="16" fillId="2" borderId="0" xfId="0" applyFont="1" applyFill="1" applyAlignment="1">
      <alignment horizontal="center" vertical="center"/>
    </xf>
    <xf numFmtId="0" fontId="14" fillId="2" borderId="0" xfId="0" applyFont="1" applyFill="1" applyAlignment="1">
      <alignment horizontal="center" vertical="center"/>
    </xf>
    <xf numFmtId="0" fontId="14" fillId="2" borderId="0" xfId="0" applyFont="1" applyFill="1" applyAlignment="1">
      <alignment horizontal="center"/>
    </xf>
    <xf numFmtId="0" fontId="16" fillId="2" borderId="0" xfId="0" applyFont="1" applyFill="1" applyAlignment="1">
      <alignment horizontal="center"/>
    </xf>
    <xf numFmtId="0" fontId="15" fillId="2" borderId="0" xfId="0" applyFont="1" applyFill="1"/>
    <xf numFmtId="0" fontId="16" fillId="2" borderId="9" xfId="0" applyFont="1" applyFill="1" applyBorder="1" applyAlignment="1">
      <alignment horizontal="center"/>
    </xf>
    <xf numFmtId="0" fontId="12" fillId="0" borderId="0" xfId="0" applyFont="1"/>
    <xf numFmtId="0" fontId="16" fillId="0" borderId="0" xfId="0" applyFont="1" applyAlignment="1">
      <alignment horizontal="center" vertical="center"/>
    </xf>
    <xf numFmtId="0" fontId="16" fillId="0" borderId="0" xfId="0" applyFont="1"/>
    <xf numFmtId="0" fontId="14" fillId="0" borderId="0" xfId="0" applyFont="1" applyAlignment="1">
      <alignment horizontal="center"/>
    </xf>
    <xf numFmtId="0" fontId="16" fillId="0" borderId="0" xfId="0" applyFont="1" applyAlignment="1">
      <alignment horizontal="center"/>
    </xf>
    <xf numFmtId="166" fontId="15" fillId="0" borderId="0" xfId="0" applyNumberFormat="1" applyFont="1" applyAlignment="1">
      <alignment horizontal="center"/>
    </xf>
    <xf numFmtId="0" fontId="16" fillId="2" borderId="0" xfId="0" applyFont="1" applyFill="1"/>
    <xf numFmtId="0" fontId="14" fillId="2" borderId="0" xfId="0" applyFont="1" applyFill="1"/>
    <xf numFmtId="0" fontId="15" fillId="0" borderId="13" xfId="0" applyFont="1" applyBorder="1"/>
    <xf numFmtId="0" fontId="15" fillId="0" borderId="14" xfId="0" applyFont="1" applyBorder="1"/>
    <xf numFmtId="0" fontId="16" fillId="0" borderId="4" xfId="0" applyFont="1" applyBorder="1" applyAlignment="1">
      <alignment horizontal="center" vertical="center"/>
    </xf>
    <xf numFmtId="0" fontId="16" fillId="0" borderId="5" xfId="0" applyFont="1" applyBorder="1" applyAlignment="1">
      <alignment horizontal="center"/>
    </xf>
    <xf numFmtId="0" fontId="16" fillId="0" borderId="9" xfId="0" applyFont="1" applyBorder="1" applyAlignment="1">
      <alignment horizontal="center"/>
    </xf>
    <xf numFmtId="0" fontId="12" fillId="0" borderId="9" xfId="0" applyFont="1" applyBorder="1"/>
    <xf numFmtId="0" fontId="15" fillId="0" borderId="0" xfId="0" applyFont="1" applyAlignment="1">
      <alignment horizontal="center"/>
    </xf>
    <xf numFmtId="0" fontId="14" fillId="5" borderId="12" xfId="0" applyFont="1" applyFill="1" applyBorder="1" applyAlignment="1">
      <alignment horizontal="center" vertical="center"/>
    </xf>
    <xf numFmtId="0" fontId="14" fillId="3" borderId="6" xfId="165" applyFont="1" applyFill="1" applyBorder="1" applyAlignment="1">
      <alignment horizontal="center" vertical="center" wrapText="1"/>
    </xf>
    <xf numFmtId="171" fontId="15" fillId="0" borderId="10" xfId="201" applyNumberFormat="1" applyFont="1" applyFill="1" applyBorder="1" applyAlignment="1">
      <alignment horizontal="center" vertical="center"/>
    </xf>
    <xf numFmtId="171" fontId="15" fillId="0" borderId="10" xfId="201" applyNumberFormat="1" applyFont="1" applyBorder="1" applyAlignment="1">
      <alignment horizontal="center" vertical="center"/>
    </xf>
    <xf numFmtId="49" fontId="13" fillId="3" borderId="6" xfId="0" applyNumberFormat="1" applyFont="1" applyFill="1" applyBorder="1" applyAlignment="1">
      <alignment horizontal="center" vertical="center" wrapText="1"/>
    </xf>
    <xf numFmtId="49" fontId="13" fillId="3" borderId="15" xfId="0" applyNumberFormat="1" applyFont="1" applyFill="1" applyBorder="1" applyAlignment="1">
      <alignment horizontal="center" vertical="center" wrapText="1"/>
    </xf>
    <xf numFmtId="2" fontId="15" fillId="0" borderId="10" xfId="0" applyNumberFormat="1" applyFont="1" applyBorder="1" applyAlignment="1">
      <alignment horizontal="center" vertical="center"/>
    </xf>
    <xf numFmtId="0" fontId="15" fillId="0" borderId="0" xfId="0" applyFont="1" applyAlignment="1">
      <alignment wrapText="1"/>
    </xf>
    <xf numFmtId="10" fontId="15" fillId="0" borderId="0" xfId="0" applyNumberFormat="1" applyFont="1"/>
    <xf numFmtId="171" fontId="15" fillId="0" borderId="0" xfId="0" applyNumberFormat="1" applyFont="1"/>
    <xf numFmtId="9" fontId="15" fillId="0" borderId="0" xfId="0" applyNumberFormat="1" applyFont="1"/>
    <xf numFmtId="9" fontId="15" fillId="0" borderId="0" xfId="191" applyFont="1"/>
    <xf numFmtId="2" fontId="15" fillId="0" borderId="0" xfId="0" applyNumberFormat="1" applyFont="1" applyAlignment="1">
      <alignment horizontal="center" vertical="center"/>
    </xf>
    <xf numFmtId="10" fontId="15" fillId="0" borderId="0" xfId="191" applyNumberFormat="1" applyFont="1"/>
    <xf numFmtId="10" fontId="15" fillId="0" borderId="0" xfId="191" applyNumberFormat="1" applyFont="1" applyBorder="1" applyAlignment="1">
      <alignment horizontal="center" vertical="center"/>
    </xf>
    <xf numFmtId="9" fontId="15" fillId="0" borderId="0" xfId="191" applyFont="1" applyBorder="1" applyAlignment="1">
      <alignment horizontal="center" vertical="center"/>
    </xf>
    <xf numFmtId="0" fontId="16" fillId="0" borderId="0" xfId="0" applyFont="1" applyAlignment="1">
      <alignment wrapText="1"/>
    </xf>
    <xf numFmtId="0" fontId="14" fillId="0" borderId="0" xfId="0" applyFont="1"/>
    <xf numFmtId="0" fontId="14" fillId="3" borderId="10" xfId="0" applyFont="1" applyFill="1" applyBorder="1" applyAlignment="1">
      <alignment horizontal="center" vertical="center" wrapText="1"/>
    </xf>
    <xf numFmtId="0" fontId="14" fillId="3" borderId="10" xfId="165" applyFont="1" applyFill="1" applyBorder="1" applyAlignment="1">
      <alignment horizontal="center" vertical="center" wrapText="1"/>
    </xf>
    <xf numFmtId="3" fontId="21" fillId="2" borderId="0" xfId="7" applyNumberFormat="1" applyFont="1" applyFill="1" applyAlignment="1">
      <alignment horizontal="center" vertical="center"/>
    </xf>
    <xf numFmtId="3" fontId="21" fillId="2" borderId="0" xfId="7" applyNumberFormat="1" applyFont="1" applyFill="1" applyAlignment="1">
      <alignment horizontal="center"/>
    </xf>
    <xf numFmtId="0" fontId="0" fillId="0" borderId="23" xfId="0" applyBorder="1"/>
    <xf numFmtId="2" fontId="15" fillId="0" borderId="0" xfId="0" applyNumberFormat="1" applyFont="1"/>
    <xf numFmtId="3" fontId="21" fillId="2" borderId="0" xfId="7" applyNumberFormat="1" applyFont="1" applyFill="1" applyBorder="1" applyAlignment="1">
      <alignment horizontal="center" vertical="center"/>
    </xf>
    <xf numFmtId="37" fontId="21" fillId="0" borderId="14" xfId="7" applyNumberFormat="1" applyFont="1" applyFill="1" applyBorder="1" applyAlignment="1">
      <alignment horizontal="center" vertical="center"/>
    </xf>
    <xf numFmtId="37" fontId="21" fillId="0" borderId="0" xfId="7" applyNumberFormat="1" applyFont="1" applyFill="1" applyAlignment="1">
      <alignment horizontal="center" vertical="center"/>
    </xf>
    <xf numFmtId="171" fontId="15" fillId="0" borderId="10" xfId="0" applyNumberFormat="1" applyFont="1" applyBorder="1"/>
    <xf numFmtId="43" fontId="15" fillId="0" borderId="0" xfId="0" applyNumberFormat="1" applyFont="1"/>
    <xf numFmtId="9" fontId="15" fillId="0" borderId="0" xfId="191" applyFont="1" applyBorder="1"/>
    <xf numFmtId="170" fontId="15" fillId="0" borderId="0" xfId="191" applyNumberFormat="1" applyFont="1"/>
    <xf numFmtId="9" fontId="15" fillId="0" borderId="0" xfId="191" applyFont="1" applyFill="1" applyBorder="1"/>
    <xf numFmtId="171" fontId="15" fillId="0" borderId="0" xfId="191" applyNumberFormat="1" applyFont="1"/>
    <xf numFmtId="170" fontId="15" fillId="0" borderId="0" xfId="0" applyNumberFormat="1" applyFont="1"/>
    <xf numFmtId="10" fontId="15" fillId="0" borderId="0" xfId="191" applyNumberFormat="1" applyFont="1" applyFill="1" applyBorder="1"/>
    <xf numFmtId="0" fontId="14" fillId="5" borderId="10" xfId="0" applyFont="1" applyFill="1" applyBorder="1" applyAlignment="1">
      <alignment horizontal="center" vertical="center"/>
    </xf>
    <xf numFmtId="0" fontId="14" fillId="5" borderId="8" xfId="0" applyFont="1" applyFill="1" applyBorder="1" applyAlignment="1">
      <alignment horizontal="center" vertical="center"/>
    </xf>
    <xf numFmtId="10" fontId="15" fillId="0" borderId="0" xfId="191" applyNumberFormat="1" applyFont="1" applyFill="1"/>
    <xf numFmtId="171" fontId="15" fillId="0" borderId="0" xfId="201" applyNumberFormat="1" applyFont="1" applyFill="1" applyBorder="1" applyAlignment="1">
      <alignment horizontal="center" vertical="center"/>
    </xf>
    <xf numFmtId="0" fontId="14" fillId="5" borderId="7" xfId="0" applyFont="1" applyFill="1" applyBorder="1" applyAlignment="1">
      <alignment horizontal="center" vertical="center"/>
    </xf>
    <xf numFmtId="0" fontId="14" fillId="5" borderId="0" xfId="0" applyFont="1" applyFill="1" applyAlignment="1">
      <alignment horizontal="center" vertical="center"/>
    </xf>
    <xf numFmtId="0" fontId="14" fillId="5" borderId="15" xfId="0" applyFont="1" applyFill="1" applyBorder="1" applyAlignment="1">
      <alignment horizontal="center" vertical="center"/>
    </xf>
    <xf numFmtId="171" fontId="15" fillId="0" borderId="6" xfId="201" applyNumberFormat="1" applyFont="1" applyFill="1" applyBorder="1" applyAlignment="1">
      <alignment horizontal="center" vertical="center"/>
    </xf>
    <xf numFmtId="0" fontId="15" fillId="3" borderId="0" xfId="0" applyFont="1" applyFill="1"/>
    <xf numFmtId="0" fontId="14" fillId="3" borderId="10" xfId="0" applyFont="1" applyFill="1" applyBorder="1" applyAlignment="1">
      <alignment horizontal="center" vertical="center"/>
    </xf>
    <xf numFmtId="0" fontId="14" fillId="3" borderId="7" xfId="0" applyFont="1" applyFill="1" applyBorder="1" applyAlignment="1">
      <alignment horizontal="center" vertical="center"/>
    </xf>
    <xf numFmtId="0" fontId="20" fillId="0" borderId="0" xfId="0" applyFont="1" applyAlignment="1">
      <alignment wrapText="1"/>
    </xf>
    <xf numFmtId="1" fontId="15" fillId="0" borderId="0" xfId="191" applyNumberFormat="1" applyFont="1" applyFill="1"/>
    <xf numFmtId="0" fontId="25" fillId="2" borderId="0" xfId="0" applyFont="1" applyFill="1"/>
    <xf numFmtId="0" fontId="26" fillId="2" borderId="0" xfId="0" applyFont="1" applyFill="1"/>
    <xf numFmtId="0" fontId="27" fillId="2" borderId="0" xfId="0" applyFont="1" applyFill="1"/>
    <xf numFmtId="0" fontId="28" fillId="2" borderId="0" xfId="0" applyFont="1" applyFill="1"/>
    <xf numFmtId="0" fontId="29" fillId="0" borderId="0" xfId="0" applyFont="1"/>
    <xf numFmtId="0" fontId="0" fillId="2" borderId="0" xfId="0" applyFill="1" applyAlignment="1">
      <alignment horizontal="center"/>
    </xf>
    <xf numFmtId="0" fontId="30" fillId="2" borderId="0" xfId="0" applyFont="1" applyFill="1"/>
    <xf numFmtId="0" fontId="31" fillId="2" borderId="0" xfId="0" applyFont="1" applyFill="1"/>
    <xf numFmtId="0" fontId="32" fillId="2" borderId="0" xfId="0" applyFont="1" applyFill="1"/>
    <xf numFmtId="0" fontId="33" fillId="2" borderId="0" xfId="0" applyFont="1" applyFill="1"/>
    <xf numFmtId="0" fontId="34" fillId="2" borderId="0" xfId="0" applyFont="1" applyFill="1"/>
    <xf numFmtId="0" fontId="23" fillId="6" borderId="0" xfId="0" applyFont="1" applyFill="1" applyAlignment="1">
      <alignment horizontal="center"/>
    </xf>
    <xf numFmtId="0" fontId="35" fillId="2" borderId="19" xfId="6" applyFont="1" applyFill="1" applyBorder="1" applyAlignment="1" applyProtection="1">
      <alignment horizontal="left"/>
    </xf>
    <xf numFmtId="0" fontId="36" fillId="2" borderId="0" xfId="6" applyFont="1" applyFill="1" applyAlignment="1" applyProtection="1"/>
    <xf numFmtId="0" fontId="37" fillId="2" borderId="0" xfId="6" applyFont="1" applyFill="1" applyAlignment="1" applyProtection="1"/>
    <xf numFmtId="0" fontId="37" fillId="2" borderId="0" xfId="0" applyFont="1" applyFill="1"/>
    <xf numFmtId="0" fontId="36" fillId="2" borderId="0" xfId="6" applyFont="1" applyFill="1" applyBorder="1" applyAlignment="1" applyProtection="1"/>
    <xf numFmtId="0" fontId="13" fillId="2" borderId="4" xfId="0" applyFont="1" applyFill="1" applyBorder="1" applyAlignment="1">
      <alignment horizontal="center"/>
    </xf>
    <xf numFmtId="0" fontId="13" fillId="2" borderId="7" xfId="0" applyFont="1" applyFill="1" applyBorder="1" applyAlignment="1">
      <alignment horizontal="center"/>
    </xf>
    <xf numFmtId="0" fontId="15" fillId="2" borderId="5" xfId="0" applyFont="1" applyFill="1" applyBorder="1"/>
    <xf numFmtId="0" fontId="15" fillId="2" borderId="1" xfId="0" applyFont="1" applyFill="1" applyBorder="1"/>
    <xf numFmtId="0" fontId="23" fillId="6" borderId="16"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12" fillId="2" borderId="10" xfId="0" applyFont="1" applyFill="1" applyBorder="1" applyAlignment="1">
      <alignment horizontal="left" vertical="center" wrapText="1"/>
    </xf>
    <xf numFmtId="0" fontId="40" fillId="0" borderId="10" xfId="0" applyFont="1" applyBorder="1" applyAlignment="1">
      <alignment horizontal="justify" vertical="center" wrapText="1"/>
    </xf>
    <xf numFmtId="0" fontId="12" fillId="2" borderId="6" xfId="0" applyFont="1" applyFill="1" applyBorder="1" applyAlignment="1">
      <alignment horizontal="left" vertical="center" wrapText="1"/>
    </xf>
    <xf numFmtId="0" fontId="12" fillId="2" borderId="6" xfId="0" applyFont="1" applyFill="1" applyBorder="1" applyAlignment="1">
      <alignment horizontal="left" vertical="top" wrapText="1"/>
    </xf>
    <xf numFmtId="0" fontId="12" fillId="2" borderId="14" xfId="0" applyFont="1" applyFill="1" applyBorder="1" applyAlignment="1">
      <alignment horizontal="left" vertical="center" wrapText="1"/>
    </xf>
    <xf numFmtId="0" fontId="40" fillId="0" borderId="6" xfId="0" applyFont="1" applyBorder="1" applyAlignment="1">
      <alignment horizontal="justify" vertical="center" wrapText="1"/>
    </xf>
    <xf numFmtId="0" fontId="12" fillId="2" borderId="0" xfId="0" applyFont="1" applyFill="1" applyAlignment="1">
      <alignment horizontal="left" vertical="center" wrapText="1"/>
    </xf>
    <xf numFmtId="0" fontId="40" fillId="0" borderId="3" xfId="0" applyFont="1" applyBorder="1" applyAlignment="1">
      <alignment horizontal="justify" vertical="center" wrapText="1"/>
    </xf>
    <xf numFmtId="0" fontId="12" fillId="0" borderId="10" xfId="0" applyFont="1" applyBorder="1" applyAlignment="1">
      <alignment horizontal="justify" vertical="center" wrapText="1"/>
    </xf>
    <xf numFmtId="0" fontId="12" fillId="2" borderId="6" xfId="0" applyFont="1" applyFill="1" applyBorder="1" applyAlignment="1">
      <alignment horizontal="justify" vertical="center" wrapText="1"/>
    </xf>
    <xf numFmtId="0" fontId="12" fillId="2" borderId="3" xfId="0" applyFont="1" applyFill="1" applyBorder="1" applyAlignment="1">
      <alignment horizontal="justify" vertical="center" wrapText="1"/>
    </xf>
    <xf numFmtId="0" fontId="12" fillId="2" borderId="10" xfId="0" applyFont="1" applyFill="1" applyBorder="1" applyAlignment="1">
      <alignment vertical="center" wrapText="1"/>
    </xf>
    <xf numFmtId="0" fontId="12" fillId="2" borderId="10" xfId="0" applyFont="1" applyFill="1" applyBorder="1" applyAlignment="1">
      <alignment horizontal="justify" vertical="center" wrapText="1"/>
    </xf>
    <xf numFmtId="0" fontId="12" fillId="2" borderId="3" xfId="0" applyFont="1" applyFill="1" applyBorder="1" applyAlignment="1">
      <alignment horizontal="left" vertical="top" wrapText="1"/>
    </xf>
    <xf numFmtId="0" fontId="12" fillId="2" borderId="3" xfId="0" applyFont="1" applyFill="1" applyBorder="1" applyAlignment="1">
      <alignment vertical="center" wrapText="1"/>
    </xf>
    <xf numFmtId="0" fontId="12" fillId="2" borderId="2" xfId="0" applyFont="1" applyFill="1" applyBorder="1" applyAlignment="1">
      <alignment vertical="center" wrapText="1"/>
    </xf>
    <xf numFmtId="0" fontId="12" fillId="2" borderId="2"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3" xfId="0" applyFont="1" applyFill="1" applyBorder="1" applyAlignment="1">
      <alignment horizontal="left" vertical="top" wrapText="1"/>
    </xf>
    <xf numFmtId="0" fontId="12" fillId="0" borderId="0" xfId="0" applyFont="1" applyAlignment="1">
      <alignment horizontal="justify" vertical="center"/>
    </xf>
    <xf numFmtId="0" fontId="43" fillId="2" borderId="10" xfId="0" applyFont="1" applyFill="1" applyBorder="1" applyAlignment="1">
      <alignment horizontal="left" vertical="center" wrapText="1"/>
    </xf>
    <xf numFmtId="0" fontId="12" fillId="2" borderId="0" xfId="0" applyFont="1" applyFill="1" applyAlignment="1">
      <alignment vertical="center" wrapText="1"/>
    </xf>
    <xf numFmtId="0" fontId="44" fillId="0" borderId="0" xfId="0" applyFont="1"/>
    <xf numFmtId="171" fontId="0" fillId="0" borderId="0" xfId="0" applyNumberFormat="1"/>
    <xf numFmtId="0" fontId="24" fillId="0" borderId="0" xfId="0" applyFont="1" applyAlignment="1">
      <alignment horizontal="center" vertical="center"/>
    </xf>
    <xf numFmtId="37" fontId="46" fillId="0" borderId="14" xfId="7" applyNumberFormat="1" applyFont="1" applyFill="1" applyBorder="1" applyAlignment="1">
      <alignment horizontal="center" vertical="center"/>
    </xf>
    <xf numFmtId="37" fontId="46" fillId="0" borderId="0" xfId="7" applyNumberFormat="1" applyFont="1" applyFill="1" applyAlignment="1">
      <alignment horizontal="center" vertical="center"/>
    </xf>
    <xf numFmtId="0" fontId="14" fillId="3" borderId="0" xfId="0" applyFont="1" applyFill="1" applyAlignment="1">
      <alignment horizontal="center" vertical="center"/>
    </xf>
    <xf numFmtId="0" fontId="14" fillId="3" borderId="8" xfId="0" applyFont="1" applyFill="1" applyBorder="1" applyAlignment="1">
      <alignment horizontal="center" vertical="center"/>
    </xf>
    <xf numFmtId="0" fontId="14" fillId="3" borderId="15"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3"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1" xfId="0" applyFont="1" applyFill="1" applyBorder="1" applyAlignment="1">
      <alignment horizontal="center" vertical="center"/>
    </xf>
    <xf numFmtId="173" fontId="15" fillId="0" borderId="0" xfId="0" applyNumberFormat="1" applyFont="1"/>
    <xf numFmtId="0" fontId="14" fillId="5"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2" xfId="0" applyFont="1" applyFill="1" applyBorder="1" applyAlignment="1">
      <alignment horizontal="center" vertical="center"/>
    </xf>
    <xf numFmtId="0" fontId="15" fillId="0" borderId="0" xfId="0" quotePrefix="1" applyFont="1"/>
    <xf numFmtId="0" fontId="14" fillId="5" borderId="6" xfId="0" applyFont="1" applyFill="1" applyBorder="1" applyAlignment="1">
      <alignment vertical="center"/>
    </xf>
    <xf numFmtId="0" fontId="14" fillId="5" borderId="3" xfId="0" applyFont="1" applyFill="1" applyBorder="1" applyAlignment="1">
      <alignment vertical="center"/>
    </xf>
    <xf numFmtId="0" fontId="15" fillId="0" borderId="0" xfId="0" applyFont="1" applyAlignment="1">
      <alignment vertical="top" wrapText="1"/>
    </xf>
    <xf numFmtId="0" fontId="13" fillId="3" borderId="10" xfId="0" applyFont="1" applyFill="1" applyBorder="1" applyAlignment="1">
      <alignment vertical="center" wrapText="1"/>
    </xf>
    <xf numFmtId="0" fontId="16" fillId="0" borderId="0" xfId="0" applyFont="1" applyAlignment="1">
      <alignment vertical="center"/>
    </xf>
    <xf numFmtId="0" fontId="14" fillId="5" borderId="10" xfId="0" applyFont="1" applyFill="1" applyBorder="1" applyAlignment="1">
      <alignment vertical="center"/>
    </xf>
    <xf numFmtId="0" fontId="13" fillId="3" borderId="6" xfId="0" applyFont="1" applyFill="1" applyBorder="1" applyAlignment="1">
      <alignment vertical="center" wrapText="1"/>
    </xf>
    <xf numFmtId="0" fontId="13" fillId="3" borderId="3" xfId="0" applyFont="1" applyFill="1" applyBorder="1" applyAlignment="1">
      <alignment vertical="center" wrapText="1"/>
    </xf>
    <xf numFmtId="0" fontId="15" fillId="0" borderId="0" xfId="0" applyFont="1" applyAlignment="1">
      <alignment horizontal="left" vertical="top" wrapText="1"/>
    </xf>
    <xf numFmtId="0" fontId="14" fillId="5" borderId="10"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2" xfId="0" applyFont="1" applyFill="1" applyBorder="1" applyAlignment="1">
      <alignment horizontal="center" vertical="center"/>
    </xf>
    <xf numFmtId="0" fontId="16" fillId="2" borderId="0" xfId="0" applyFont="1" applyFill="1" applyAlignment="1">
      <alignment horizontal="center" vertical="center"/>
    </xf>
    <xf numFmtId="0" fontId="16" fillId="2" borderId="0" xfId="0" applyFont="1" applyFill="1" applyAlignment="1">
      <alignment horizontal="center"/>
    </xf>
    <xf numFmtId="0" fontId="13" fillId="3" borderId="10"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6" fillId="2" borderId="9" xfId="0" applyFont="1" applyFill="1" applyBorder="1" applyAlignment="1">
      <alignment horizontal="center"/>
    </xf>
    <xf numFmtId="0" fontId="0" fillId="2" borderId="0" xfId="0" applyFill="1" applyAlignment="1">
      <alignment horizontal="center"/>
    </xf>
    <xf numFmtId="0" fontId="23" fillId="6" borderId="0" xfId="0" applyFont="1" applyFill="1" applyAlignment="1">
      <alignment horizontal="center"/>
    </xf>
    <xf numFmtId="0" fontId="35" fillId="2" borderId="20" xfId="6" applyFont="1" applyFill="1" applyBorder="1" applyAlignment="1" applyProtection="1">
      <alignment horizontal="left"/>
    </xf>
    <xf numFmtId="0" fontId="35" fillId="2" borderId="21" xfId="6" applyFont="1" applyFill="1" applyBorder="1" applyAlignment="1" applyProtection="1">
      <alignment horizontal="left"/>
    </xf>
    <xf numFmtId="0" fontId="35" fillId="2" borderId="22" xfId="6" applyFont="1" applyFill="1" applyBorder="1" applyAlignment="1" applyProtection="1">
      <alignment horizontal="left"/>
    </xf>
    <xf numFmtId="0" fontId="38" fillId="0" borderId="0" xfId="0" applyFont="1" applyAlignment="1">
      <alignment horizontal="center"/>
    </xf>
    <xf numFmtId="0" fontId="13" fillId="2" borderId="13" xfId="0" applyFont="1" applyFill="1" applyBorder="1" applyAlignment="1">
      <alignment horizontal="center"/>
    </xf>
    <xf numFmtId="0" fontId="13" fillId="2" borderId="15" xfId="0" applyFont="1" applyFill="1" applyBorder="1" applyAlignment="1">
      <alignment horizontal="center"/>
    </xf>
    <xf numFmtId="0" fontId="39" fillId="2" borderId="4" xfId="0" applyFont="1" applyFill="1" applyBorder="1" applyAlignment="1">
      <alignment horizontal="center"/>
    </xf>
    <xf numFmtId="0" fontId="39" fillId="2" borderId="7" xfId="0" applyFont="1" applyFill="1" applyBorder="1" applyAlignment="1">
      <alignment horizontal="center"/>
    </xf>
    <xf numFmtId="0" fontId="12" fillId="2" borderId="6"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9" fillId="2" borderId="18" xfId="0" applyFont="1" applyFill="1" applyBorder="1" applyAlignment="1">
      <alignment wrapText="1"/>
    </xf>
    <xf numFmtId="0" fontId="9" fillId="2" borderId="0" xfId="0" applyFont="1" applyFill="1" applyAlignment="1">
      <alignment wrapText="1"/>
    </xf>
    <xf numFmtId="0" fontId="12" fillId="2" borderId="3"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0" xfId="0" applyFont="1" applyFill="1" applyAlignment="1">
      <alignment horizontal="left" vertical="top" wrapText="1"/>
    </xf>
    <xf numFmtId="0" fontId="12" fillId="2" borderId="14" xfId="0" applyFont="1" applyFill="1" applyBorder="1" applyAlignment="1">
      <alignment horizontal="left" vertical="center" wrapText="1"/>
    </xf>
    <xf numFmtId="0" fontId="12" fillId="2" borderId="0" xfId="0" applyFont="1" applyFill="1" applyAlignment="1">
      <alignment horizontal="left" vertical="center" wrapText="1"/>
    </xf>
    <xf numFmtId="0" fontId="0" fillId="0" borderId="0" xfId="0" applyAlignment="1">
      <alignment horizontal="center"/>
    </xf>
    <xf numFmtId="49" fontId="13" fillId="3" borderId="8" xfId="0" applyNumberFormat="1" applyFont="1" applyFill="1" applyBorder="1" applyAlignment="1">
      <alignment horizontal="center" vertical="center" wrapText="1"/>
    </xf>
    <xf numFmtId="49" fontId="13" fillId="3" borderId="10" xfId="0" applyNumberFormat="1"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xf>
    <xf numFmtId="0" fontId="13" fillId="3" borderId="3" xfId="0" applyFont="1" applyFill="1" applyBorder="1" applyAlignment="1">
      <alignment horizontal="center" vertical="center" wrapText="1"/>
    </xf>
    <xf numFmtId="0" fontId="45" fillId="0" borderId="0" xfId="0" applyFont="1" applyAlignment="1">
      <alignment horizontal="left" wrapText="1"/>
    </xf>
    <xf numFmtId="0" fontId="14" fillId="5" borderId="6"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2" xfId="0" applyFont="1" applyFill="1" applyBorder="1" applyAlignment="1">
      <alignment horizontal="center" vertical="center" wrapText="1"/>
    </xf>
    <xf numFmtId="20" fontId="45" fillId="0" borderId="0" xfId="0" applyNumberFormat="1" applyFont="1" applyAlignment="1">
      <alignment horizontal="left" wrapText="1"/>
    </xf>
    <xf numFmtId="0" fontId="16" fillId="0" borderId="9" xfId="0" applyFont="1" applyBorder="1" applyAlignment="1">
      <alignment horizontal="right" wrapText="1"/>
    </xf>
    <xf numFmtId="0" fontId="14" fillId="3" borderId="12" xfId="0" applyFont="1" applyFill="1" applyBorder="1" applyAlignment="1">
      <alignment horizontal="center"/>
    </xf>
    <xf numFmtId="0" fontId="14" fillId="3" borderId="11" xfId="0" applyFont="1" applyFill="1" applyBorder="1" applyAlignment="1">
      <alignment horizontal="center"/>
    </xf>
    <xf numFmtId="0" fontId="14" fillId="3" borderId="8" xfId="0" applyFont="1" applyFill="1" applyBorder="1" applyAlignment="1">
      <alignment horizontal="center"/>
    </xf>
    <xf numFmtId="0" fontId="14" fillId="0" borderId="4" xfId="0" applyFont="1" applyBorder="1" applyAlignment="1">
      <alignment horizontal="center" vertical="center"/>
    </xf>
    <xf numFmtId="0" fontId="14" fillId="0" borderId="0" xfId="0" applyFont="1" applyAlignment="1">
      <alignment horizontal="center" vertical="center"/>
    </xf>
    <xf numFmtId="0" fontId="16" fillId="0" borderId="4" xfId="0" applyFont="1" applyBorder="1" applyAlignment="1">
      <alignment horizontal="center" vertical="center"/>
    </xf>
    <xf numFmtId="0" fontId="16" fillId="0" borderId="4" xfId="0" applyFont="1" applyBorder="1" applyAlignment="1">
      <alignment horizontal="center"/>
    </xf>
    <xf numFmtId="0" fontId="12" fillId="0" borderId="9" xfId="0" applyFont="1" applyBorder="1" applyAlignment="1">
      <alignment horizontal="center"/>
    </xf>
    <xf numFmtId="0" fontId="13" fillId="3" borderId="2" xfId="0" applyFont="1" applyFill="1" applyBorder="1" applyAlignment="1">
      <alignment horizontal="center" vertical="center" wrapText="1"/>
    </xf>
    <xf numFmtId="0" fontId="14" fillId="3" borderId="6"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2" xfId="0" applyFont="1" applyFill="1" applyBorder="1" applyAlignment="1">
      <alignment horizontal="center" vertical="center"/>
    </xf>
    <xf numFmtId="0" fontId="12" fillId="0" borderId="0" xfId="0" applyFont="1" applyAlignment="1">
      <alignment horizontal="center"/>
    </xf>
    <xf numFmtId="0" fontId="16" fillId="0" borderId="9" xfId="0" applyFont="1" applyBorder="1" applyAlignment="1">
      <alignment horizontal="right"/>
    </xf>
  </cellXfs>
  <cellStyles count="2312">
    <cellStyle name="Euro" xfId="1" xr:uid="{00000000-0005-0000-0000-000000000000}"/>
    <cellStyle name="Euro 10" xfId="203" xr:uid="{00000000-0005-0000-0000-000001000000}"/>
    <cellStyle name="Euro 11" xfId="204" xr:uid="{00000000-0005-0000-0000-000002000000}"/>
    <cellStyle name="Euro 12" xfId="205" xr:uid="{00000000-0005-0000-0000-000003000000}"/>
    <cellStyle name="Euro 13" xfId="206" xr:uid="{00000000-0005-0000-0000-000004000000}"/>
    <cellStyle name="Euro 14" xfId="207" xr:uid="{00000000-0005-0000-0000-000005000000}"/>
    <cellStyle name="Euro 15" xfId="208" xr:uid="{00000000-0005-0000-0000-000006000000}"/>
    <cellStyle name="Euro 16" xfId="209" xr:uid="{00000000-0005-0000-0000-000007000000}"/>
    <cellStyle name="Euro 17" xfId="210" xr:uid="{00000000-0005-0000-0000-000008000000}"/>
    <cellStyle name="Euro 18" xfId="211" xr:uid="{00000000-0005-0000-0000-000009000000}"/>
    <cellStyle name="Euro 19" xfId="212" xr:uid="{00000000-0005-0000-0000-00000A000000}"/>
    <cellStyle name="Euro 2" xfId="2" xr:uid="{00000000-0005-0000-0000-00000B000000}"/>
    <cellStyle name="Euro 20" xfId="213" xr:uid="{00000000-0005-0000-0000-00000C000000}"/>
    <cellStyle name="Euro 21" xfId="214" xr:uid="{00000000-0005-0000-0000-00000D000000}"/>
    <cellStyle name="Euro 22" xfId="215" xr:uid="{00000000-0005-0000-0000-00000E000000}"/>
    <cellStyle name="Euro 23" xfId="216" xr:uid="{00000000-0005-0000-0000-00000F000000}"/>
    <cellStyle name="Euro 24" xfId="217" xr:uid="{00000000-0005-0000-0000-000010000000}"/>
    <cellStyle name="Euro 25" xfId="218" xr:uid="{00000000-0005-0000-0000-000011000000}"/>
    <cellStyle name="Euro 26" xfId="219" xr:uid="{00000000-0005-0000-0000-000012000000}"/>
    <cellStyle name="Euro 27" xfId="220" xr:uid="{00000000-0005-0000-0000-000013000000}"/>
    <cellStyle name="Euro 28" xfId="221" xr:uid="{00000000-0005-0000-0000-000014000000}"/>
    <cellStyle name="Euro 29" xfId="222" xr:uid="{00000000-0005-0000-0000-000015000000}"/>
    <cellStyle name="Euro 3" xfId="3" xr:uid="{00000000-0005-0000-0000-000016000000}"/>
    <cellStyle name="Euro 3 2" xfId="223" xr:uid="{00000000-0005-0000-0000-000017000000}"/>
    <cellStyle name="Euro 30" xfId="224" xr:uid="{00000000-0005-0000-0000-000018000000}"/>
    <cellStyle name="Euro 31" xfId="225" xr:uid="{00000000-0005-0000-0000-000019000000}"/>
    <cellStyle name="Euro 32" xfId="226" xr:uid="{00000000-0005-0000-0000-00001A000000}"/>
    <cellStyle name="Euro 33" xfId="227" xr:uid="{00000000-0005-0000-0000-00001B000000}"/>
    <cellStyle name="Euro 34" xfId="228" xr:uid="{00000000-0005-0000-0000-00001C000000}"/>
    <cellStyle name="Euro 35" xfId="229" xr:uid="{00000000-0005-0000-0000-00001D000000}"/>
    <cellStyle name="Euro 36" xfId="230" xr:uid="{00000000-0005-0000-0000-00001E000000}"/>
    <cellStyle name="Euro 37" xfId="231" xr:uid="{00000000-0005-0000-0000-00001F000000}"/>
    <cellStyle name="Euro 38" xfId="232" xr:uid="{00000000-0005-0000-0000-000020000000}"/>
    <cellStyle name="Euro 39" xfId="233" xr:uid="{00000000-0005-0000-0000-000021000000}"/>
    <cellStyle name="Euro 4" xfId="4" xr:uid="{00000000-0005-0000-0000-000022000000}"/>
    <cellStyle name="Euro 4 2" xfId="234" xr:uid="{00000000-0005-0000-0000-000023000000}"/>
    <cellStyle name="Euro 40" xfId="235" xr:uid="{00000000-0005-0000-0000-000024000000}"/>
    <cellStyle name="Euro 41" xfId="236" xr:uid="{00000000-0005-0000-0000-000025000000}"/>
    <cellStyle name="Euro 42" xfId="237" xr:uid="{00000000-0005-0000-0000-000026000000}"/>
    <cellStyle name="Euro 43" xfId="238" xr:uid="{00000000-0005-0000-0000-000027000000}"/>
    <cellStyle name="Euro 44" xfId="239" xr:uid="{00000000-0005-0000-0000-000028000000}"/>
    <cellStyle name="Euro 45" xfId="240" xr:uid="{00000000-0005-0000-0000-000029000000}"/>
    <cellStyle name="Euro 46" xfId="241" xr:uid="{00000000-0005-0000-0000-00002A000000}"/>
    <cellStyle name="Euro 47" xfId="242" xr:uid="{00000000-0005-0000-0000-00002B000000}"/>
    <cellStyle name="Euro 48" xfId="243" xr:uid="{00000000-0005-0000-0000-00002C000000}"/>
    <cellStyle name="Euro 49" xfId="244" xr:uid="{00000000-0005-0000-0000-00002D000000}"/>
    <cellStyle name="Euro 5" xfId="5" xr:uid="{00000000-0005-0000-0000-00002E000000}"/>
    <cellStyle name="Euro 5 2" xfId="245" xr:uid="{00000000-0005-0000-0000-00002F000000}"/>
    <cellStyle name="Euro 50" xfId="246" xr:uid="{00000000-0005-0000-0000-000030000000}"/>
    <cellStyle name="Euro 51" xfId="247" xr:uid="{00000000-0005-0000-0000-000031000000}"/>
    <cellStyle name="Euro 52" xfId="248" xr:uid="{00000000-0005-0000-0000-000032000000}"/>
    <cellStyle name="Euro 53" xfId="249" xr:uid="{00000000-0005-0000-0000-000033000000}"/>
    <cellStyle name="Euro 54" xfId="250" xr:uid="{00000000-0005-0000-0000-000034000000}"/>
    <cellStyle name="Euro 55" xfId="251" xr:uid="{00000000-0005-0000-0000-000035000000}"/>
    <cellStyle name="Euro 56" xfId="252" xr:uid="{00000000-0005-0000-0000-000036000000}"/>
    <cellStyle name="Euro 57" xfId="253" xr:uid="{00000000-0005-0000-0000-000037000000}"/>
    <cellStyle name="Euro 58" xfId="254" xr:uid="{00000000-0005-0000-0000-000038000000}"/>
    <cellStyle name="Euro 59" xfId="255" xr:uid="{00000000-0005-0000-0000-000039000000}"/>
    <cellStyle name="Euro 6" xfId="256" xr:uid="{00000000-0005-0000-0000-00003A000000}"/>
    <cellStyle name="Euro 60" xfId="257" xr:uid="{00000000-0005-0000-0000-00003B000000}"/>
    <cellStyle name="Euro 61" xfId="258" xr:uid="{00000000-0005-0000-0000-00003C000000}"/>
    <cellStyle name="Euro 62" xfId="259" xr:uid="{00000000-0005-0000-0000-00003D000000}"/>
    <cellStyle name="Euro 63" xfId="260" xr:uid="{00000000-0005-0000-0000-00003E000000}"/>
    <cellStyle name="Euro 64" xfId="261" xr:uid="{00000000-0005-0000-0000-00003F000000}"/>
    <cellStyle name="Euro 65" xfId="262" xr:uid="{00000000-0005-0000-0000-000040000000}"/>
    <cellStyle name="Euro 66" xfId="263" xr:uid="{00000000-0005-0000-0000-000041000000}"/>
    <cellStyle name="Euro 67" xfId="264" xr:uid="{00000000-0005-0000-0000-000042000000}"/>
    <cellStyle name="Euro 7" xfId="265" xr:uid="{00000000-0005-0000-0000-000043000000}"/>
    <cellStyle name="Euro 8" xfId="266" xr:uid="{00000000-0005-0000-0000-000044000000}"/>
    <cellStyle name="Euro 9" xfId="267" xr:uid="{00000000-0005-0000-0000-000045000000}"/>
    <cellStyle name="Hipervínculo" xfId="6" builtinId="8"/>
    <cellStyle name="Millares" xfId="201" builtinId="3"/>
    <cellStyle name="Millares 2" xfId="7" xr:uid="{00000000-0005-0000-0000-000048000000}"/>
    <cellStyle name="Millares 2 2" xfId="8" xr:uid="{00000000-0005-0000-0000-000049000000}"/>
    <cellStyle name="Millares 2 3" xfId="9" xr:uid="{00000000-0005-0000-0000-00004A000000}"/>
    <cellStyle name="Millares 2 4" xfId="10" xr:uid="{00000000-0005-0000-0000-00004B000000}"/>
    <cellStyle name="Millares 3" xfId="11" xr:uid="{00000000-0005-0000-0000-00004C000000}"/>
    <cellStyle name="Millares 3 2" xfId="269" xr:uid="{00000000-0005-0000-0000-00004D000000}"/>
    <cellStyle name="Millares 4" xfId="12" xr:uid="{00000000-0005-0000-0000-00004E000000}"/>
    <cellStyle name="Millares 4 2" xfId="270" xr:uid="{00000000-0005-0000-0000-00004F000000}"/>
    <cellStyle name="Millares 5" xfId="268" xr:uid="{00000000-0005-0000-0000-000050000000}"/>
    <cellStyle name="Millares 6" xfId="271" xr:uid="{00000000-0005-0000-0000-000051000000}"/>
    <cellStyle name="Millares 6 10" xfId="272" xr:uid="{00000000-0005-0000-0000-000052000000}"/>
    <cellStyle name="Millares 6 11" xfId="273" xr:uid="{00000000-0005-0000-0000-000053000000}"/>
    <cellStyle name="Millares 6 12" xfId="274" xr:uid="{00000000-0005-0000-0000-000054000000}"/>
    <cellStyle name="Millares 6 13" xfId="275" xr:uid="{00000000-0005-0000-0000-000055000000}"/>
    <cellStyle name="Millares 6 14" xfId="276" xr:uid="{00000000-0005-0000-0000-000056000000}"/>
    <cellStyle name="Millares 6 15" xfId="277" xr:uid="{00000000-0005-0000-0000-000057000000}"/>
    <cellStyle name="Millares 6 16" xfId="278" xr:uid="{00000000-0005-0000-0000-000058000000}"/>
    <cellStyle name="Millares 6 17" xfId="279" xr:uid="{00000000-0005-0000-0000-000059000000}"/>
    <cellStyle name="Millares 6 18" xfId="280" xr:uid="{00000000-0005-0000-0000-00005A000000}"/>
    <cellStyle name="Millares 6 19" xfId="281" xr:uid="{00000000-0005-0000-0000-00005B000000}"/>
    <cellStyle name="Millares 6 2" xfId="282" xr:uid="{00000000-0005-0000-0000-00005C000000}"/>
    <cellStyle name="Millares 6 20" xfId="283" xr:uid="{00000000-0005-0000-0000-00005D000000}"/>
    <cellStyle name="Millares 6 21" xfId="284" xr:uid="{00000000-0005-0000-0000-00005E000000}"/>
    <cellStyle name="Millares 6 22" xfId="285" xr:uid="{00000000-0005-0000-0000-00005F000000}"/>
    <cellStyle name="Millares 6 23" xfId="286" xr:uid="{00000000-0005-0000-0000-000060000000}"/>
    <cellStyle name="Millares 6 24" xfId="287" xr:uid="{00000000-0005-0000-0000-000061000000}"/>
    <cellStyle name="Millares 6 25" xfId="288" xr:uid="{00000000-0005-0000-0000-000062000000}"/>
    <cellStyle name="Millares 6 26" xfId="289" xr:uid="{00000000-0005-0000-0000-000063000000}"/>
    <cellStyle name="Millares 6 27" xfId="290" xr:uid="{00000000-0005-0000-0000-000064000000}"/>
    <cellStyle name="Millares 6 28" xfId="291" xr:uid="{00000000-0005-0000-0000-000065000000}"/>
    <cellStyle name="Millares 6 3" xfId="292" xr:uid="{00000000-0005-0000-0000-000066000000}"/>
    <cellStyle name="Millares 6 4" xfId="293" xr:uid="{00000000-0005-0000-0000-000067000000}"/>
    <cellStyle name="Millares 6 5" xfId="294" xr:uid="{00000000-0005-0000-0000-000068000000}"/>
    <cellStyle name="Millares 6 6" xfId="295" xr:uid="{00000000-0005-0000-0000-000069000000}"/>
    <cellStyle name="Millares 6 7" xfId="296" xr:uid="{00000000-0005-0000-0000-00006A000000}"/>
    <cellStyle name="Millares 6 8" xfId="297" xr:uid="{00000000-0005-0000-0000-00006B000000}"/>
    <cellStyle name="Millares 6 9" xfId="298" xr:uid="{00000000-0005-0000-0000-00006C000000}"/>
    <cellStyle name="Millares 7 10" xfId="299" xr:uid="{00000000-0005-0000-0000-00006D000000}"/>
    <cellStyle name="Millares 7 11" xfId="300" xr:uid="{00000000-0005-0000-0000-00006E000000}"/>
    <cellStyle name="Millares 7 12" xfId="301" xr:uid="{00000000-0005-0000-0000-00006F000000}"/>
    <cellStyle name="Millares 7 13" xfId="302" xr:uid="{00000000-0005-0000-0000-000070000000}"/>
    <cellStyle name="Millares 7 14" xfId="303" xr:uid="{00000000-0005-0000-0000-000071000000}"/>
    <cellStyle name="Millares 7 15" xfId="304" xr:uid="{00000000-0005-0000-0000-000072000000}"/>
    <cellStyle name="Millares 7 16" xfId="305" xr:uid="{00000000-0005-0000-0000-000073000000}"/>
    <cellStyle name="Millares 7 17" xfId="306" xr:uid="{00000000-0005-0000-0000-000074000000}"/>
    <cellStyle name="Millares 7 18" xfId="307" xr:uid="{00000000-0005-0000-0000-000075000000}"/>
    <cellStyle name="Millares 7 19" xfId="308" xr:uid="{00000000-0005-0000-0000-000076000000}"/>
    <cellStyle name="Millares 7 2" xfId="309" xr:uid="{00000000-0005-0000-0000-000077000000}"/>
    <cellStyle name="Millares 7 20" xfId="310" xr:uid="{00000000-0005-0000-0000-000078000000}"/>
    <cellStyle name="Millares 7 21" xfId="311" xr:uid="{00000000-0005-0000-0000-000079000000}"/>
    <cellStyle name="Millares 7 22" xfId="312" xr:uid="{00000000-0005-0000-0000-00007A000000}"/>
    <cellStyle name="Millares 7 23" xfId="313" xr:uid="{00000000-0005-0000-0000-00007B000000}"/>
    <cellStyle name="Millares 7 3" xfId="314" xr:uid="{00000000-0005-0000-0000-00007C000000}"/>
    <cellStyle name="Millares 7 4" xfId="315" xr:uid="{00000000-0005-0000-0000-00007D000000}"/>
    <cellStyle name="Millares 7 5" xfId="316" xr:uid="{00000000-0005-0000-0000-00007E000000}"/>
    <cellStyle name="Millares 7 6" xfId="317" xr:uid="{00000000-0005-0000-0000-00007F000000}"/>
    <cellStyle name="Millares 7 7" xfId="318" xr:uid="{00000000-0005-0000-0000-000080000000}"/>
    <cellStyle name="Millares 7 8" xfId="319" xr:uid="{00000000-0005-0000-0000-000081000000}"/>
    <cellStyle name="Millares 7 9" xfId="320" xr:uid="{00000000-0005-0000-0000-000082000000}"/>
    <cellStyle name="Millares 8 10" xfId="321" xr:uid="{00000000-0005-0000-0000-000083000000}"/>
    <cellStyle name="Millares 8 11" xfId="322" xr:uid="{00000000-0005-0000-0000-000084000000}"/>
    <cellStyle name="Millares 8 12" xfId="323" xr:uid="{00000000-0005-0000-0000-000085000000}"/>
    <cellStyle name="Millares 8 13" xfId="324" xr:uid="{00000000-0005-0000-0000-000086000000}"/>
    <cellStyle name="Millares 8 2" xfId="325" xr:uid="{00000000-0005-0000-0000-000087000000}"/>
    <cellStyle name="Millares 8 3" xfId="326" xr:uid="{00000000-0005-0000-0000-000088000000}"/>
    <cellStyle name="Millares 8 4" xfId="327" xr:uid="{00000000-0005-0000-0000-000089000000}"/>
    <cellStyle name="Millares 8 5" xfId="328" xr:uid="{00000000-0005-0000-0000-00008A000000}"/>
    <cellStyle name="Millares 8 6" xfId="329" xr:uid="{00000000-0005-0000-0000-00008B000000}"/>
    <cellStyle name="Millares 8 7" xfId="330" xr:uid="{00000000-0005-0000-0000-00008C000000}"/>
    <cellStyle name="Millares 8 8" xfId="331" xr:uid="{00000000-0005-0000-0000-00008D000000}"/>
    <cellStyle name="Millares 8 9" xfId="332" xr:uid="{00000000-0005-0000-0000-00008E000000}"/>
    <cellStyle name="Normal" xfId="0" builtinId="0"/>
    <cellStyle name="Normal 10" xfId="13" xr:uid="{00000000-0005-0000-0000-000090000000}"/>
    <cellStyle name="Normal 11" xfId="14" xr:uid="{00000000-0005-0000-0000-000091000000}"/>
    <cellStyle name="Normal 12" xfId="15" xr:uid="{00000000-0005-0000-0000-000092000000}"/>
    <cellStyle name="Normal 13" xfId="16" xr:uid="{00000000-0005-0000-0000-000093000000}"/>
    <cellStyle name="Normal 14" xfId="17" xr:uid="{00000000-0005-0000-0000-000094000000}"/>
    <cellStyle name="Normal 15" xfId="18" xr:uid="{00000000-0005-0000-0000-000095000000}"/>
    <cellStyle name="Normal 16" xfId="19" xr:uid="{00000000-0005-0000-0000-000096000000}"/>
    <cellStyle name="Normal 17" xfId="20" xr:uid="{00000000-0005-0000-0000-000097000000}"/>
    <cellStyle name="Normal 18" xfId="21" xr:uid="{00000000-0005-0000-0000-000098000000}"/>
    <cellStyle name="Normal 19" xfId="22" xr:uid="{00000000-0005-0000-0000-000099000000}"/>
    <cellStyle name="Normal 2" xfId="23" xr:uid="{00000000-0005-0000-0000-00009A000000}"/>
    <cellStyle name="Normal 2 10" xfId="24" xr:uid="{00000000-0005-0000-0000-00009B000000}"/>
    <cellStyle name="Normal 2 11" xfId="25" xr:uid="{00000000-0005-0000-0000-00009C000000}"/>
    <cellStyle name="Normal 2 12" xfId="26" xr:uid="{00000000-0005-0000-0000-00009D000000}"/>
    <cellStyle name="Normal 2 13" xfId="27" xr:uid="{00000000-0005-0000-0000-00009E000000}"/>
    <cellStyle name="Normal 2 14" xfId="28" xr:uid="{00000000-0005-0000-0000-00009F000000}"/>
    <cellStyle name="Normal 2 15" xfId="29" xr:uid="{00000000-0005-0000-0000-0000A0000000}"/>
    <cellStyle name="Normal 2 16" xfId="30" xr:uid="{00000000-0005-0000-0000-0000A1000000}"/>
    <cellStyle name="Normal 2 17" xfId="31" xr:uid="{00000000-0005-0000-0000-0000A2000000}"/>
    <cellStyle name="Normal 2 18" xfId="32" xr:uid="{00000000-0005-0000-0000-0000A3000000}"/>
    <cellStyle name="Normal 2 19" xfId="33" xr:uid="{00000000-0005-0000-0000-0000A4000000}"/>
    <cellStyle name="Normal 2 2" xfId="34" xr:uid="{00000000-0005-0000-0000-0000A5000000}"/>
    <cellStyle name="Normal 2 2 10" xfId="35" xr:uid="{00000000-0005-0000-0000-0000A6000000}"/>
    <cellStyle name="Normal 2 2 11" xfId="36" xr:uid="{00000000-0005-0000-0000-0000A7000000}"/>
    <cellStyle name="Normal 2 2 12" xfId="37" xr:uid="{00000000-0005-0000-0000-0000A8000000}"/>
    <cellStyle name="Normal 2 2 13" xfId="38" xr:uid="{00000000-0005-0000-0000-0000A9000000}"/>
    <cellStyle name="Normal 2 2 14" xfId="39" xr:uid="{00000000-0005-0000-0000-0000AA000000}"/>
    <cellStyle name="Normal 2 2 15" xfId="40" xr:uid="{00000000-0005-0000-0000-0000AB000000}"/>
    <cellStyle name="Normal 2 2 16" xfId="41" xr:uid="{00000000-0005-0000-0000-0000AC000000}"/>
    <cellStyle name="Normal 2 2 17" xfId="42" xr:uid="{00000000-0005-0000-0000-0000AD000000}"/>
    <cellStyle name="Normal 2 2 18" xfId="43" xr:uid="{00000000-0005-0000-0000-0000AE000000}"/>
    <cellStyle name="Normal 2 2 19" xfId="44" xr:uid="{00000000-0005-0000-0000-0000AF000000}"/>
    <cellStyle name="Normal 2 2 2" xfId="45" xr:uid="{00000000-0005-0000-0000-0000B0000000}"/>
    <cellStyle name="Normal 2 2 2 10" xfId="46" xr:uid="{00000000-0005-0000-0000-0000B1000000}"/>
    <cellStyle name="Normal 2 2 2 11" xfId="47" xr:uid="{00000000-0005-0000-0000-0000B2000000}"/>
    <cellStyle name="Normal 2 2 2 12" xfId="48" xr:uid="{00000000-0005-0000-0000-0000B3000000}"/>
    <cellStyle name="Normal 2 2 2 13" xfId="49" xr:uid="{00000000-0005-0000-0000-0000B4000000}"/>
    <cellStyle name="Normal 2 2 2 14" xfId="50" xr:uid="{00000000-0005-0000-0000-0000B5000000}"/>
    <cellStyle name="Normal 2 2 2 15" xfId="51" xr:uid="{00000000-0005-0000-0000-0000B6000000}"/>
    <cellStyle name="Normal 2 2 2 16" xfId="52" xr:uid="{00000000-0005-0000-0000-0000B7000000}"/>
    <cellStyle name="Normal 2 2 2 17" xfId="53" xr:uid="{00000000-0005-0000-0000-0000B8000000}"/>
    <cellStyle name="Normal 2 2 2 18" xfId="54" xr:uid="{00000000-0005-0000-0000-0000B9000000}"/>
    <cellStyle name="Normal 2 2 2 19" xfId="55" xr:uid="{00000000-0005-0000-0000-0000BA000000}"/>
    <cellStyle name="Normal 2 2 2 2" xfId="56" xr:uid="{00000000-0005-0000-0000-0000BB000000}"/>
    <cellStyle name="Normal 2 2 2 2 2" xfId="57" xr:uid="{00000000-0005-0000-0000-0000BC000000}"/>
    <cellStyle name="Normal 2 2 2 2 2 2" xfId="58" xr:uid="{00000000-0005-0000-0000-0000BD000000}"/>
    <cellStyle name="Normal 2 2 2 2 2 2 2" xfId="333" xr:uid="{00000000-0005-0000-0000-0000BE000000}"/>
    <cellStyle name="Normal 2 2 2 2 2 2 2 2" xfId="334" xr:uid="{00000000-0005-0000-0000-0000BF000000}"/>
    <cellStyle name="Normal 2 2 2 2 2 2 2 3" xfId="335" xr:uid="{00000000-0005-0000-0000-0000C0000000}"/>
    <cellStyle name="Normal 2 2 2 2 2 2 2 4" xfId="336" xr:uid="{00000000-0005-0000-0000-0000C1000000}"/>
    <cellStyle name="Normal 2 2 2 2 2 2 2 5" xfId="337" xr:uid="{00000000-0005-0000-0000-0000C2000000}"/>
    <cellStyle name="Normal 2 2 2 2 2 2 2 6" xfId="338" xr:uid="{00000000-0005-0000-0000-0000C3000000}"/>
    <cellStyle name="Normal 2 2 2 2 2 2 2 7" xfId="339" xr:uid="{00000000-0005-0000-0000-0000C4000000}"/>
    <cellStyle name="Normal 2 2 2 2 2 2 2 8" xfId="340" xr:uid="{00000000-0005-0000-0000-0000C5000000}"/>
    <cellStyle name="Normal 2 2 2 2 2 2 3" xfId="341" xr:uid="{00000000-0005-0000-0000-0000C6000000}"/>
    <cellStyle name="Normal 2 2 2 2 2 2 4" xfId="342" xr:uid="{00000000-0005-0000-0000-0000C7000000}"/>
    <cellStyle name="Normal 2 2 2 2 2 2 5" xfId="343" xr:uid="{00000000-0005-0000-0000-0000C8000000}"/>
    <cellStyle name="Normal 2 2 2 2 2 2 6" xfId="344" xr:uid="{00000000-0005-0000-0000-0000C9000000}"/>
    <cellStyle name="Normal 2 2 2 2 2 2 7" xfId="345" xr:uid="{00000000-0005-0000-0000-0000CA000000}"/>
    <cellStyle name="Normal 2 2 2 2 2 2 8" xfId="346" xr:uid="{00000000-0005-0000-0000-0000CB000000}"/>
    <cellStyle name="Normal 2 2 2 2 2 3" xfId="347" xr:uid="{00000000-0005-0000-0000-0000CC000000}"/>
    <cellStyle name="Normal 2 2 2 2 2 4" xfId="348" xr:uid="{00000000-0005-0000-0000-0000CD000000}"/>
    <cellStyle name="Normal 2 2 2 2 2 5" xfId="349" xr:uid="{00000000-0005-0000-0000-0000CE000000}"/>
    <cellStyle name="Normal 2 2 2 2 2 6" xfId="350" xr:uid="{00000000-0005-0000-0000-0000CF000000}"/>
    <cellStyle name="Normal 2 2 2 2 2 7" xfId="351" xr:uid="{00000000-0005-0000-0000-0000D0000000}"/>
    <cellStyle name="Normal 2 2 2 2 2 8" xfId="352" xr:uid="{00000000-0005-0000-0000-0000D1000000}"/>
    <cellStyle name="Normal 2 2 2 2 2 9" xfId="353" xr:uid="{00000000-0005-0000-0000-0000D2000000}"/>
    <cellStyle name="Normal 2 2 2 2 3" xfId="354" xr:uid="{00000000-0005-0000-0000-0000D3000000}"/>
    <cellStyle name="Normal 2 2 2 2 4" xfId="355" xr:uid="{00000000-0005-0000-0000-0000D4000000}"/>
    <cellStyle name="Normal 2 2 2 2 5" xfId="356" xr:uid="{00000000-0005-0000-0000-0000D5000000}"/>
    <cellStyle name="Normal 2 2 2 2 6" xfId="357" xr:uid="{00000000-0005-0000-0000-0000D6000000}"/>
    <cellStyle name="Normal 2 2 2 2 7" xfId="358" xr:uid="{00000000-0005-0000-0000-0000D7000000}"/>
    <cellStyle name="Normal 2 2 2 2 8" xfId="359" xr:uid="{00000000-0005-0000-0000-0000D8000000}"/>
    <cellStyle name="Normal 2 2 2 2 9" xfId="360" xr:uid="{00000000-0005-0000-0000-0000D9000000}"/>
    <cellStyle name="Normal 2 2 2 20" xfId="59" xr:uid="{00000000-0005-0000-0000-0000DA000000}"/>
    <cellStyle name="Normal 2 2 2 21" xfId="60" xr:uid="{00000000-0005-0000-0000-0000DB000000}"/>
    <cellStyle name="Normal 2 2 2 22" xfId="61" xr:uid="{00000000-0005-0000-0000-0000DC000000}"/>
    <cellStyle name="Normal 2 2 2 23" xfId="62" xr:uid="{00000000-0005-0000-0000-0000DD000000}"/>
    <cellStyle name="Normal 2 2 2 24" xfId="63" xr:uid="{00000000-0005-0000-0000-0000DE000000}"/>
    <cellStyle name="Normal 2 2 2 25" xfId="64" xr:uid="{00000000-0005-0000-0000-0000DF000000}"/>
    <cellStyle name="Normal 2 2 2 26" xfId="65" xr:uid="{00000000-0005-0000-0000-0000E0000000}"/>
    <cellStyle name="Normal 2 2 2 27" xfId="66" xr:uid="{00000000-0005-0000-0000-0000E1000000}"/>
    <cellStyle name="Normal 2 2 2 28" xfId="67" xr:uid="{00000000-0005-0000-0000-0000E2000000}"/>
    <cellStyle name="Normal 2 2 2 29" xfId="68" xr:uid="{00000000-0005-0000-0000-0000E3000000}"/>
    <cellStyle name="Normal 2 2 2 3" xfId="69" xr:uid="{00000000-0005-0000-0000-0000E4000000}"/>
    <cellStyle name="Normal 2 2 2 30" xfId="70" xr:uid="{00000000-0005-0000-0000-0000E5000000}"/>
    <cellStyle name="Normal 2 2 2 31" xfId="71" xr:uid="{00000000-0005-0000-0000-0000E6000000}"/>
    <cellStyle name="Normal 2 2 2 32" xfId="72" xr:uid="{00000000-0005-0000-0000-0000E7000000}"/>
    <cellStyle name="Normal 2 2 2 33" xfId="361" xr:uid="{00000000-0005-0000-0000-0000E8000000}"/>
    <cellStyle name="Normal 2 2 2 34" xfId="362" xr:uid="{00000000-0005-0000-0000-0000E9000000}"/>
    <cellStyle name="Normal 2 2 2 35" xfId="363" xr:uid="{00000000-0005-0000-0000-0000EA000000}"/>
    <cellStyle name="Normal 2 2 2 36" xfId="364" xr:uid="{00000000-0005-0000-0000-0000EB000000}"/>
    <cellStyle name="Normal 2 2 2 37" xfId="365" xr:uid="{00000000-0005-0000-0000-0000EC000000}"/>
    <cellStyle name="Normal 2 2 2 38" xfId="366" xr:uid="{00000000-0005-0000-0000-0000ED000000}"/>
    <cellStyle name="Normal 2 2 2 39" xfId="367" xr:uid="{00000000-0005-0000-0000-0000EE000000}"/>
    <cellStyle name="Normal 2 2 2 4" xfId="73" xr:uid="{00000000-0005-0000-0000-0000EF000000}"/>
    <cellStyle name="Normal 2 2 2 5" xfId="74" xr:uid="{00000000-0005-0000-0000-0000F0000000}"/>
    <cellStyle name="Normal 2 2 2 6" xfId="75" xr:uid="{00000000-0005-0000-0000-0000F1000000}"/>
    <cellStyle name="Normal 2 2 2 7" xfId="76" xr:uid="{00000000-0005-0000-0000-0000F2000000}"/>
    <cellStyle name="Normal 2 2 2 8" xfId="77" xr:uid="{00000000-0005-0000-0000-0000F3000000}"/>
    <cellStyle name="Normal 2 2 2 9" xfId="78" xr:uid="{00000000-0005-0000-0000-0000F4000000}"/>
    <cellStyle name="Normal 2 2 20" xfId="79" xr:uid="{00000000-0005-0000-0000-0000F5000000}"/>
    <cellStyle name="Normal 2 2 21" xfId="80" xr:uid="{00000000-0005-0000-0000-0000F6000000}"/>
    <cellStyle name="Normal 2 2 22" xfId="81" xr:uid="{00000000-0005-0000-0000-0000F7000000}"/>
    <cellStyle name="Normal 2 2 23" xfId="82" xr:uid="{00000000-0005-0000-0000-0000F8000000}"/>
    <cellStyle name="Normal 2 2 24" xfId="83" xr:uid="{00000000-0005-0000-0000-0000F9000000}"/>
    <cellStyle name="Normal 2 2 25" xfId="84" xr:uid="{00000000-0005-0000-0000-0000FA000000}"/>
    <cellStyle name="Normal 2 2 26" xfId="85" xr:uid="{00000000-0005-0000-0000-0000FB000000}"/>
    <cellStyle name="Normal 2 2 27" xfId="86" xr:uid="{00000000-0005-0000-0000-0000FC000000}"/>
    <cellStyle name="Normal 2 2 28" xfId="87" xr:uid="{00000000-0005-0000-0000-0000FD000000}"/>
    <cellStyle name="Normal 2 2 29" xfId="88" xr:uid="{00000000-0005-0000-0000-0000FE000000}"/>
    <cellStyle name="Normal 2 2 3" xfId="89" xr:uid="{00000000-0005-0000-0000-0000FF000000}"/>
    <cellStyle name="Normal 2 2 30" xfId="90" xr:uid="{00000000-0005-0000-0000-000000010000}"/>
    <cellStyle name="Normal 2 2 31" xfId="91" xr:uid="{00000000-0005-0000-0000-000001010000}"/>
    <cellStyle name="Normal 2 2 32" xfId="92" xr:uid="{00000000-0005-0000-0000-000002010000}"/>
    <cellStyle name="Normal 2 2 33" xfId="368" xr:uid="{00000000-0005-0000-0000-000003010000}"/>
    <cellStyle name="Normal 2 2 34" xfId="369" xr:uid="{00000000-0005-0000-0000-000004010000}"/>
    <cellStyle name="Normal 2 2 35" xfId="370" xr:uid="{00000000-0005-0000-0000-000005010000}"/>
    <cellStyle name="Normal 2 2 36" xfId="371" xr:uid="{00000000-0005-0000-0000-000006010000}"/>
    <cellStyle name="Normal 2 2 37" xfId="372" xr:uid="{00000000-0005-0000-0000-000007010000}"/>
    <cellStyle name="Normal 2 2 38" xfId="373" xr:uid="{00000000-0005-0000-0000-000008010000}"/>
    <cellStyle name="Normal 2 2 39" xfId="374" xr:uid="{00000000-0005-0000-0000-000009010000}"/>
    <cellStyle name="Normal 2 2 4" xfId="93" xr:uid="{00000000-0005-0000-0000-00000A010000}"/>
    <cellStyle name="Normal 2 2 5" xfId="94" xr:uid="{00000000-0005-0000-0000-00000B010000}"/>
    <cellStyle name="Normal 2 2 6" xfId="95" xr:uid="{00000000-0005-0000-0000-00000C010000}"/>
    <cellStyle name="Normal 2 2 7" xfId="96" xr:uid="{00000000-0005-0000-0000-00000D010000}"/>
    <cellStyle name="Normal 2 2 8" xfId="97" xr:uid="{00000000-0005-0000-0000-00000E010000}"/>
    <cellStyle name="Normal 2 2 9" xfId="98" xr:uid="{00000000-0005-0000-0000-00000F010000}"/>
    <cellStyle name="Normal 2 20" xfId="99" xr:uid="{00000000-0005-0000-0000-000010010000}"/>
    <cellStyle name="Normal 2 21" xfId="100" xr:uid="{00000000-0005-0000-0000-000011010000}"/>
    <cellStyle name="Normal 2 22" xfId="101" xr:uid="{00000000-0005-0000-0000-000012010000}"/>
    <cellStyle name="Normal 2 23" xfId="102" xr:uid="{00000000-0005-0000-0000-000013010000}"/>
    <cellStyle name="Normal 2 24" xfId="103" xr:uid="{00000000-0005-0000-0000-000014010000}"/>
    <cellStyle name="Normal 2 25" xfId="104" xr:uid="{00000000-0005-0000-0000-000015010000}"/>
    <cellStyle name="Normal 2 26" xfId="105" xr:uid="{00000000-0005-0000-0000-000016010000}"/>
    <cellStyle name="Normal 2 27" xfId="106" xr:uid="{00000000-0005-0000-0000-000017010000}"/>
    <cellStyle name="Normal 2 28" xfId="107" xr:uid="{00000000-0005-0000-0000-000018010000}"/>
    <cellStyle name="Normal 2 29" xfId="108" xr:uid="{00000000-0005-0000-0000-000019010000}"/>
    <cellStyle name="Normal 2 3" xfId="109" xr:uid="{00000000-0005-0000-0000-00001A010000}"/>
    <cellStyle name="Normal 2 3 10" xfId="375" xr:uid="{00000000-0005-0000-0000-00001B010000}"/>
    <cellStyle name="Normal 2 3 11" xfId="376" xr:uid="{00000000-0005-0000-0000-00001C010000}"/>
    <cellStyle name="Normal 2 3 12" xfId="377" xr:uid="{00000000-0005-0000-0000-00001D010000}"/>
    <cellStyle name="Normal 2 3 13" xfId="378" xr:uid="{00000000-0005-0000-0000-00001E010000}"/>
    <cellStyle name="Normal 2 3 14" xfId="379" xr:uid="{00000000-0005-0000-0000-00001F010000}"/>
    <cellStyle name="Normal 2 3 15" xfId="380" xr:uid="{00000000-0005-0000-0000-000020010000}"/>
    <cellStyle name="Normal 2 3 16" xfId="381" xr:uid="{00000000-0005-0000-0000-000021010000}"/>
    <cellStyle name="Normal 2 3 17" xfId="382" xr:uid="{00000000-0005-0000-0000-000022010000}"/>
    <cellStyle name="Normal 2 3 18" xfId="383" xr:uid="{00000000-0005-0000-0000-000023010000}"/>
    <cellStyle name="Normal 2 3 19" xfId="384" xr:uid="{00000000-0005-0000-0000-000024010000}"/>
    <cellStyle name="Normal 2 3 2" xfId="110" xr:uid="{00000000-0005-0000-0000-000025010000}"/>
    <cellStyle name="Normal 2 3 20" xfId="385" xr:uid="{00000000-0005-0000-0000-000026010000}"/>
    <cellStyle name="Normal 2 3 21" xfId="386" xr:uid="{00000000-0005-0000-0000-000027010000}"/>
    <cellStyle name="Normal 2 3 22" xfId="387" xr:uid="{00000000-0005-0000-0000-000028010000}"/>
    <cellStyle name="Normal 2 3 23" xfId="388" xr:uid="{00000000-0005-0000-0000-000029010000}"/>
    <cellStyle name="Normal 2 3 24" xfId="389" xr:uid="{00000000-0005-0000-0000-00002A010000}"/>
    <cellStyle name="Normal 2 3 25" xfId="390" xr:uid="{00000000-0005-0000-0000-00002B010000}"/>
    <cellStyle name="Normal 2 3 26" xfId="391" xr:uid="{00000000-0005-0000-0000-00002C010000}"/>
    <cellStyle name="Normal 2 3 27" xfId="392" xr:uid="{00000000-0005-0000-0000-00002D010000}"/>
    <cellStyle name="Normal 2 3 28" xfId="393" xr:uid="{00000000-0005-0000-0000-00002E010000}"/>
    <cellStyle name="Normal 2 3 29" xfId="394" xr:uid="{00000000-0005-0000-0000-00002F010000}"/>
    <cellStyle name="Normal 2 3 3" xfId="111" xr:uid="{00000000-0005-0000-0000-000030010000}"/>
    <cellStyle name="Normal 2 3 30" xfId="395" xr:uid="{00000000-0005-0000-0000-000031010000}"/>
    <cellStyle name="Normal 2 3 31" xfId="396" xr:uid="{00000000-0005-0000-0000-000032010000}"/>
    <cellStyle name="Normal 2 3 32" xfId="397" xr:uid="{00000000-0005-0000-0000-000033010000}"/>
    <cellStyle name="Normal 2 3 33" xfId="398" xr:uid="{00000000-0005-0000-0000-000034010000}"/>
    <cellStyle name="Normal 2 3 34" xfId="399" xr:uid="{00000000-0005-0000-0000-000035010000}"/>
    <cellStyle name="Normal 2 3 35" xfId="400" xr:uid="{00000000-0005-0000-0000-000036010000}"/>
    <cellStyle name="Normal 2 3 36" xfId="401" xr:uid="{00000000-0005-0000-0000-000037010000}"/>
    <cellStyle name="Normal 2 3 37" xfId="402" xr:uid="{00000000-0005-0000-0000-000038010000}"/>
    <cellStyle name="Normal 2 3 38" xfId="403" xr:uid="{00000000-0005-0000-0000-000039010000}"/>
    <cellStyle name="Normal 2 3 39" xfId="404" xr:uid="{00000000-0005-0000-0000-00003A010000}"/>
    <cellStyle name="Normal 2 3 4" xfId="112" xr:uid="{00000000-0005-0000-0000-00003B010000}"/>
    <cellStyle name="Normal 2 3 40" xfId="405" xr:uid="{00000000-0005-0000-0000-00003C010000}"/>
    <cellStyle name="Normal 2 3 41" xfId="406" xr:uid="{00000000-0005-0000-0000-00003D010000}"/>
    <cellStyle name="Normal 2 3 42" xfId="407" xr:uid="{00000000-0005-0000-0000-00003E010000}"/>
    <cellStyle name="Normal 2 3 43" xfId="408" xr:uid="{00000000-0005-0000-0000-00003F010000}"/>
    <cellStyle name="Normal 2 3 44" xfId="409" xr:uid="{00000000-0005-0000-0000-000040010000}"/>
    <cellStyle name="Normal 2 3 45" xfId="410" xr:uid="{00000000-0005-0000-0000-000041010000}"/>
    <cellStyle name="Normal 2 3 46" xfId="411" xr:uid="{00000000-0005-0000-0000-000042010000}"/>
    <cellStyle name="Normal 2 3 47" xfId="412" xr:uid="{00000000-0005-0000-0000-000043010000}"/>
    <cellStyle name="Normal 2 3 48" xfId="413" xr:uid="{00000000-0005-0000-0000-000044010000}"/>
    <cellStyle name="Normal 2 3 49" xfId="414" xr:uid="{00000000-0005-0000-0000-000045010000}"/>
    <cellStyle name="Normal 2 3 5" xfId="113" xr:uid="{00000000-0005-0000-0000-000046010000}"/>
    <cellStyle name="Normal 2 3 50" xfId="415" xr:uid="{00000000-0005-0000-0000-000047010000}"/>
    <cellStyle name="Normal 2 3 51" xfId="416" xr:uid="{00000000-0005-0000-0000-000048010000}"/>
    <cellStyle name="Normal 2 3 52" xfId="417" xr:uid="{00000000-0005-0000-0000-000049010000}"/>
    <cellStyle name="Normal 2 3 53" xfId="418" xr:uid="{00000000-0005-0000-0000-00004A010000}"/>
    <cellStyle name="Normal 2 3 54" xfId="419" xr:uid="{00000000-0005-0000-0000-00004B010000}"/>
    <cellStyle name="Normal 2 3 55" xfId="420" xr:uid="{00000000-0005-0000-0000-00004C010000}"/>
    <cellStyle name="Normal 2 3 56" xfId="421" xr:uid="{00000000-0005-0000-0000-00004D010000}"/>
    <cellStyle name="Normal 2 3 57" xfId="422" xr:uid="{00000000-0005-0000-0000-00004E010000}"/>
    <cellStyle name="Normal 2 3 58" xfId="423" xr:uid="{00000000-0005-0000-0000-00004F010000}"/>
    <cellStyle name="Normal 2 3 59" xfId="424" xr:uid="{00000000-0005-0000-0000-000050010000}"/>
    <cellStyle name="Normal 2 3 6" xfId="114" xr:uid="{00000000-0005-0000-0000-000051010000}"/>
    <cellStyle name="Normal 2 3 60" xfId="425" xr:uid="{00000000-0005-0000-0000-000052010000}"/>
    <cellStyle name="Normal 2 3 61" xfId="426" xr:uid="{00000000-0005-0000-0000-000053010000}"/>
    <cellStyle name="Normal 2 3 62" xfId="427" xr:uid="{00000000-0005-0000-0000-000054010000}"/>
    <cellStyle name="Normal 2 3 63" xfId="428" xr:uid="{00000000-0005-0000-0000-000055010000}"/>
    <cellStyle name="Normal 2 3 64" xfId="429" xr:uid="{00000000-0005-0000-0000-000056010000}"/>
    <cellStyle name="Normal 2 3 65" xfId="430" xr:uid="{00000000-0005-0000-0000-000057010000}"/>
    <cellStyle name="Normal 2 3 66" xfId="431" xr:uid="{00000000-0005-0000-0000-000058010000}"/>
    <cellStyle name="Normal 2 3 67" xfId="432" xr:uid="{00000000-0005-0000-0000-000059010000}"/>
    <cellStyle name="Normal 2 3 68" xfId="433" xr:uid="{00000000-0005-0000-0000-00005A010000}"/>
    <cellStyle name="Normal 2 3 69" xfId="434" xr:uid="{00000000-0005-0000-0000-00005B010000}"/>
    <cellStyle name="Normal 2 3 7" xfId="115" xr:uid="{00000000-0005-0000-0000-00005C010000}"/>
    <cellStyle name="Normal 2 3 70" xfId="435" xr:uid="{00000000-0005-0000-0000-00005D010000}"/>
    <cellStyle name="Normal 2 3 71" xfId="436" xr:uid="{00000000-0005-0000-0000-00005E010000}"/>
    <cellStyle name="Normal 2 3 72" xfId="437" xr:uid="{00000000-0005-0000-0000-00005F010000}"/>
    <cellStyle name="Normal 2 3 8" xfId="438" xr:uid="{00000000-0005-0000-0000-000060010000}"/>
    <cellStyle name="Normal 2 3 9" xfId="439" xr:uid="{00000000-0005-0000-0000-000061010000}"/>
    <cellStyle name="Normal 2 30" xfId="116" xr:uid="{00000000-0005-0000-0000-000062010000}"/>
    <cellStyle name="Normal 2 31" xfId="117" xr:uid="{00000000-0005-0000-0000-000063010000}"/>
    <cellStyle name="Normal 2 32" xfId="118" xr:uid="{00000000-0005-0000-0000-000064010000}"/>
    <cellStyle name="Normal 2 33" xfId="119" xr:uid="{00000000-0005-0000-0000-000065010000}"/>
    <cellStyle name="Normal 2 33 10" xfId="440" xr:uid="{00000000-0005-0000-0000-000066010000}"/>
    <cellStyle name="Normal 2 33 11" xfId="441" xr:uid="{00000000-0005-0000-0000-000067010000}"/>
    <cellStyle name="Normal 2 33 12" xfId="442" xr:uid="{00000000-0005-0000-0000-000068010000}"/>
    <cellStyle name="Normal 2 33 13" xfId="443" xr:uid="{00000000-0005-0000-0000-000069010000}"/>
    <cellStyle name="Normal 2 33 14" xfId="444" xr:uid="{00000000-0005-0000-0000-00006A010000}"/>
    <cellStyle name="Normal 2 33 15" xfId="445" xr:uid="{00000000-0005-0000-0000-00006B010000}"/>
    <cellStyle name="Normal 2 33 16" xfId="446" xr:uid="{00000000-0005-0000-0000-00006C010000}"/>
    <cellStyle name="Normal 2 33 17" xfId="447" xr:uid="{00000000-0005-0000-0000-00006D010000}"/>
    <cellStyle name="Normal 2 33 18" xfId="448" xr:uid="{00000000-0005-0000-0000-00006E010000}"/>
    <cellStyle name="Normal 2 33 19" xfId="449" xr:uid="{00000000-0005-0000-0000-00006F010000}"/>
    <cellStyle name="Normal 2 33 2" xfId="120" xr:uid="{00000000-0005-0000-0000-000070010000}"/>
    <cellStyle name="Normal 2 33 20" xfId="450" xr:uid="{00000000-0005-0000-0000-000071010000}"/>
    <cellStyle name="Normal 2 33 21" xfId="451" xr:uid="{00000000-0005-0000-0000-000072010000}"/>
    <cellStyle name="Normal 2 33 22" xfId="452" xr:uid="{00000000-0005-0000-0000-000073010000}"/>
    <cellStyle name="Normal 2 33 23" xfId="453" xr:uid="{00000000-0005-0000-0000-000074010000}"/>
    <cellStyle name="Normal 2 33 24" xfId="454" xr:uid="{00000000-0005-0000-0000-000075010000}"/>
    <cellStyle name="Normal 2 33 25" xfId="455" xr:uid="{00000000-0005-0000-0000-000076010000}"/>
    <cellStyle name="Normal 2 33 26" xfId="456" xr:uid="{00000000-0005-0000-0000-000077010000}"/>
    <cellStyle name="Normal 2 33 27" xfId="457" xr:uid="{00000000-0005-0000-0000-000078010000}"/>
    <cellStyle name="Normal 2 33 28" xfId="458" xr:uid="{00000000-0005-0000-0000-000079010000}"/>
    <cellStyle name="Normal 2 33 29" xfId="459" xr:uid="{00000000-0005-0000-0000-00007A010000}"/>
    <cellStyle name="Normal 2 33 3" xfId="460" xr:uid="{00000000-0005-0000-0000-00007B010000}"/>
    <cellStyle name="Normal 2 33 30" xfId="461" xr:uid="{00000000-0005-0000-0000-00007C010000}"/>
    <cellStyle name="Normal 2 33 31" xfId="462" xr:uid="{00000000-0005-0000-0000-00007D010000}"/>
    <cellStyle name="Normal 2 33 32" xfId="463" xr:uid="{00000000-0005-0000-0000-00007E010000}"/>
    <cellStyle name="Normal 2 33 33" xfId="464" xr:uid="{00000000-0005-0000-0000-00007F010000}"/>
    <cellStyle name="Normal 2 33 34" xfId="465" xr:uid="{00000000-0005-0000-0000-000080010000}"/>
    <cellStyle name="Normal 2 33 35" xfId="466" xr:uid="{00000000-0005-0000-0000-000081010000}"/>
    <cellStyle name="Normal 2 33 36" xfId="467" xr:uid="{00000000-0005-0000-0000-000082010000}"/>
    <cellStyle name="Normal 2 33 37" xfId="468" xr:uid="{00000000-0005-0000-0000-000083010000}"/>
    <cellStyle name="Normal 2 33 38" xfId="469" xr:uid="{00000000-0005-0000-0000-000084010000}"/>
    <cellStyle name="Normal 2 33 39" xfId="470" xr:uid="{00000000-0005-0000-0000-000085010000}"/>
    <cellStyle name="Normal 2 33 4" xfId="471" xr:uid="{00000000-0005-0000-0000-000086010000}"/>
    <cellStyle name="Normal 2 33 40" xfId="472" xr:uid="{00000000-0005-0000-0000-000087010000}"/>
    <cellStyle name="Normal 2 33 41" xfId="473" xr:uid="{00000000-0005-0000-0000-000088010000}"/>
    <cellStyle name="Normal 2 33 42" xfId="474" xr:uid="{00000000-0005-0000-0000-000089010000}"/>
    <cellStyle name="Normal 2 33 43" xfId="475" xr:uid="{00000000-0005-0000-0000-00008A010000}"/>
    <cellStyle name="Normal 2 33 44" xfId="476" xr:uid="{00000000-0005-0000-0000-00008B010000}"/>
    <cellStyle name="Normal 2 33 45" xfId="477" xr:uid="{00000000-0005-0000-0000-00008C010000}"/>
    <cellStyle name="Normal 2 33 46" xfId="478" xr:uid="{00000000-0005-0000-0000-00008D010000}"/>
    <cellStyle name="Normal 2 33 47" xfId="479" xr:uid="{00000000-0005-0000-0000-00008E010000}"/>
    <cellStyle name="Normal 2 33 48" xfId="480" xr:uid="{00000000-0005-0000-0000-00008F010000}"/>
    <cellStyle name="Normal 2 33 49" xfId="481" xr:uid="{00000000-0005-0000-0000-000090010000}"/>
    <cellStyle name="Normal 2 33 5" xfId="482" xr:uid="{00000000-0005-0000-0000-000091010000}"/>
    <cellStyle name="Normal 2 33 50" xfId="483" xr:uid="{00000000-0005-0000-0000-000092010000}"/>
    <cellStyle name="Normal 2 33 51" xfId="484" xr:uid="{00000000-0005-0000-0000-000093010000}"/>
    <cellStyle name="Normal 2 33 52" xfId="485" xr:uid="{00000000-0005-0000-0000-000094010000}"/>
    <cellStyle name="Normal 2 33 53" xfId="486" xr:uid="{00000000-0005-0000-0000-000095010000}"/>
    <cellStyle name="Normal 2 33 54" xfId="487" xr:uid="{00000000-0005-0000-0000-000096010000}"/>
    <cellStyle name="Normal 2 33 55" xfId="488" xr:uid="{00000000-0005-0000-0000-000097010000}"/>
    <cellStyle name="Normal 2 33 56" xfId="489" xr:uid="{00000000-0005-0000-0000-000098010000}"/>
    <cellStyle name="Normal 2 33 57" xfId="490" xr:uid="{00000000-0005-0000-0000-000099010000}"/>
    <cellStyle name="Normal 2 33 58" xfId="491" xr:uid="{00000000-0005-0000-0000-00009A010000}"/>
    <cellStyle name="Normal 2 33 59" xfId="492" xr:uid="{00000000-0005-0000-0000-00009B010000}"/>
    <cellStyle name="Normal 2 33 6" xfId="493" xr:uid="{00000000-0005-0000-0000-00009C010000}"/>
    <cellStyle name="Normal 2 33 60" xfId="494" xr:uid="{00000000-0005-0000-0000-00009D010000}"/>
    <cellStyle name="Normal 2 33 61" xfId="495" xr:uid="{00000000-0005-0000-0000-00009E010000}"/>
    <cellStyle name="Normal 2 33 62" xfId="496" xr:uid="{00000000-0005-0000-0000-00009F010000}"/>
    <cellStyle name="Normal 2 33 63" xfId="497" xr:uid="{00000000-0005-0000-0000-0000A0010000}"/>
    <cellStyle name="Normal 2 33 64" xfId="498" xr:uid="{00000000-0005-0000-0000-0000A1010000}"/>
    <cellStyle name="Normal 2 33 65" xfId="499" xr:uid="{00000000-0005-0000-0000-0000A2010000}"/>
    <cellStyle name="Normal 2 33 66" xfId="500" xr:uid="{00000000-0005-0000-0000-0000A3010000}"/>
    <cellStyle name="Normal 2 33 67" xfId="501" xr:uid="{00000000-0005-0000-0000-0000A4010000}"/>
    <cellStyle name="Normal 2 33 7" xfId="502" xr:uid="{00000000-0005-0000-0000-0000A5010000}"/>
    <cellStyle name="Normal 2 33 8" xfId="503" xr:uid="{00000000-0005-0000-0000-0000A6010000}"/>
    <cellStyle name="Normal 2 33 9" xfId="504" xr:uid="{00000000-0005-0000-0000-0000A7010000}"/>
    <cellStyle name="Normal 2 34" xfId="505" xr:uid="{00000000-0005-0000-0000-0000A8010000}"/>
    <cellStyle name="Normal 2 35" xfId="506" xr:uid="{00000000-0005-0000-0000-0000A9010000}"/>
    <cellStyle name="Normal 2 36" xfId="507" xr:uid="{00000000-0005-0000-0000-0000AA010000}"/>
    <cellStyle name="Normal 2 37" xfId="508" xr:uid="{00000000-0005-0000-0000-0000AB010000}"/>
    <cellStyle name="Normal 2 38" xfId="509" xr:uid="{00000000-0005-0000-0000-0000AC010000}"/>
    <cellStyle name="Normal 2 39" xfId="510" xr:uid="{00000000-0005-0000-0000-0000AD010000}"/>
    <cellStyle name="Normal 2 4" xfId="121" xr:uid="{00000000-0005-0000-0000-0000AE010000}"/>
    <cellStyle name="Normal 2 4 10" xfId="511" xr:uid="{00000000-0005-0000-0000-0000AF010000}"/>
    <cellStyle name="Normal 2 4 11" xfId="512" xr:uid="{00000000-0005-0000-0000-0000B0010000}"/>
    <cellStyle name="Normal 2 4 12" xfId="513" xr:uid="{00000000-0005-0000-0000-0000B1010000}"/>
    <cellStyle name="Normal 2 4 13" xfId="514" xr:uid="{00000000-0005-0000-0000-0000B2010000}"/>
    <cellStyle name="Normal 2 4 14" xfId="515" xr:uid="{00000000-0005-0000-0000-0000B3010000}"/>
    <cellStyle name="Normal 2 4 15" xfId="516" xr:uid="{00000000-0005-0000-0000-0000B4010000}"/>
    <cellStyle name="Normal 2 4 16" xfId="517" xr:uid="{00000000-0005-0000-0000-0000B5010000}"/>
    <cellStyle name="Normal 2 4 17" xfId="518" xr:uid="{00000000-0005-0000-0000-0000B6010000}"/>
    <cellStyle name="Normal 2 4 18" xfId="519" xr:uid="{00000000-0005-0000-0000-0000B7010000}"/>
    <cellStyle name="Normal 2 4 19" xfId="520" xr:uid="{00000000-0005-0000-0000-0000B8010000}"/>
    <cellStyle name="Normal 2 4 2" xfId="122" xr:uid="{00000000-0005-0000-0000-0000B9010000}"/>
    <cellStyle name="Normal 2 4 20" xfId="521" xr:uid="{00000000-0005-0000-0000-0000BA010000}"/>
    <cellStyle name="Normal 2 4 21" xfId="522" xr:uid="{00000000-0005-0000-0000-0000BB010000}"/>
    <cellStyle name="Normal 2 4 22" xfId="523" xr:uid="{00000000-0005-0000-0000-0000BC010000}"/>
    <cellStyle name="Normal 2 4 23" xfId="524" xr:uid="{00000000-0005-0000-0000-0000BD010000}"/>
    <cellStyle name="Normal 2 4 24" xfId="525" xr:uid="{00000000-0005-0000-0000-0000BE010000}"/>
    <cellStyle name="Normal 2 4 25" xfId="526" xr:uid="{00000000-0005-0000-0000-0000BF010000}"/>
    <cellStyle name="Normal 2 4 26" xfId="527" xr:uid="{00000000-0005-0000-0000-0000C0010000}"/>
    <cellStyle name="Normal 2 4 27" xfId="528" xr:uid="{00000000-0005-0000-0000-0000C1010000}"/>
    <cellStyle name="Normal 2 4 28" xfId="529" xr:uid="{00000000-0005-0000-0000-0000C2010000}"/>
    <cellStyle name="Normal 2 4 29" xfId="530" xr:uid="{00000000-0005-0000-0000-0000C3010000}"/>
    <cellStyle name="Normal 2 4 3" xfId="123" xr:uid="{00000000-0005-0000-0000-0000C4010000}"/>
    <cellStyle name="Normal 2 4 30" xfId="531" xr:uid="{00000000-0005-0000-0000-0000C5010000}"/>
    <cellStyle name="Normal 2 4 31" xfId="532" xr:uid="{00000000-0005-0000-0000-0000C6010000}"/>
    <cellStyle name="Normal 2 4 32" xfId="533" xr:uid="{00000000-0005-0000-0000-0000C7010000}"/>
    <cellStyle name="Normal 2 4 33" xfId="534" xr:uid="{00000000-0005-0000-0000-0000C8010000}"/>
    <cellStyle name="Normal 2 4 34" xfId="535" xr:uid="{00000000-0005-0000-0000-0000C9010000}"/>
    <cellStyle name="Normal 2 4 35" xfId="536" xr:uid="{00000000-0005-0000-0000-0000CA010000}"/>
    <cellStyle name="Normal 2 4 36" xfId="537" xr:uid="{00000000-0005-0000-0000-0000CB010000}"/>
    <cellStyle name="Normal 2 4 37" xfId="538" xr:uid="{00000000-0005-0000-0000-0000CC010000}"/>
    <cellStyle name="Normal 2 4 38" xfId="539" xr:uid="{00000000-0005-0000-0000-0000CD010000}"/>
    <cellStyle name="Normal 2 4 39" xfId="540" xr:uid="{00000000-0005-0000-0000-0000CE010000}"/>
    <cellStyle name="Normal 2 4 4" xfId="541" xr:uid="{00000000-0005-0000-0000-0000CF010000}"/>
    <cellStyle name="Normal 2 4 40" xfId="542" xr:uid="{00000000-0005-0000-0000-0000D0010000}"/>
    <cellStyle name="Normal 2 4 41" xfId="543" xr:uid="{00000000-0005-0000-0000-0000D1010000}"/>
    <cellStyle name="Normal 2 4 42" xfId="544" xr:uid="{00000000-0005-0000-0000-0000D2010000}"/>
    <cellStyle name="Normal 2 4 43" xfId="545" xr:uid="{00000000-0005-0000-0000-0000D3010000}"/>
    <cellStyle name="Normal 2 4 44" xfId="546" xr:uid="{00000000-0005-0000-0000-0000D4010000}"/>
    <cellStyle name="Normal 2 4 45" xfId="547" xr:uid="{00000000-0005-0000-0000-0000D5010000}"/>
    <cellStyle name="Normal 2 4 46" xfId="548" xr:uid="{00000000-0005-0000-0000-0000D6010000}"/>
    <cellStyle name="Normal 2 4 47" xfId="549" xr:uid="{00000000-0005-0000-0000-0000D7010000}"/>
    <cellStyle name="Normal 2 4 48" xfId="550" xr:uid="{00000000-0005-0000-0000-0000D8010000}"/>
    <cellStyle name="Normal 2 4 49" xfId="551" xr:uid="{00000000-0005-0000-0000-0000D9010000}"/>
    <cellStyle name="Normal 2 4 5" xfId="552" xr:uid="{00000000-0005-0000-0000-0000DA010000}"/>
    <cellStyle name="Normal 2 4 50" xfId="553" xr:uid="{00000000-0005-0000-0000-0000DB010000}"/>
    <cellStyle name="Normal 2 4 51" xfId="554" xr:uid="{00000000-0005-0000-0000-0000DC010000}"/>
    <cellStyle name="Normal 2 4 52" xfId="555" xr:uid="{00000000-0005-0000-0000-0000DD010000}"/>
    <cellStyle name="Normal 2 4 53" xfId="556" xr:uid="{00000000-0005-0000-0000-0000DE010000}"/>
    <cellStyle name="Normal 2 4 54" xfId="557" xr:uid="{00000000-0005-0000-0000-0000DF010000}"/>
    <cellStyle name="Normal 2 4 55" xfId="558" xr:uid="{00000000-0005-0000-0000-0000E0010000}"/>
    <cellStyle name="Normal 2 4 56" xfId="559" xr:uid="{00000000-0005-0000-0000-0000E1010000}"/>
    <cellStyle name="Normal 2 4 57" xfId="560" xr:uid="{00000000-0005-0000-0000-0000E2010000}"/>
    <cellStyle name="Normal 2 4 58" xfId="561" xr:uid="{00000000-0005-0000-0000-0000E3010000}"/>
    <cellStyle name="Normal 2 4 59" xfId="562" xr:uid="{00000000-0005-0000-0000-0000E4010000}"/>
    <cellStyle name="Normal 2 4 6" xfId="563" xr:uid="{00000000-0005-0000-0000-0000E5010000}"/>
    <cellStyle name="Normal 2 4 60" xfId="564" xr:uid="{00000000-0005-0000-0000-0000E6010000}"/>
    <cellStyle name="Normal 2 4 61" xfId="565" xr:uid="{00000000-0005-0000-0000-0000E7010000}"/>
    <cellStyle name="Normal 2 4 62" xfId="566" xr:uid="{00000000-0005-0000-0000-0000E8010000}"/>
    <cellStyle name="Normal 2 4 63" xfId="567" xr:uid="{00000000-0005-0000-0000-0000E9010000}"/>
    <cellStyle name="Normal 2 4 64" xfId="568" xr:uid="{00000000-0005-0000-0000-0000EA010000}"/>
    <cellStyle name="Normal 2 4 65" xfId="569" xr:uid="{00000000-0005-0000-0000-0000EB010000}"/>
    <cellStyle name="Normal 2 4 66" xfId="570" xr:uid="{00000000-0005-0000-0000-0000EC010000}"/>
    <cellStyle name="Normal 2 4 67" xfId="571" xr:uid="{00000000-0005-0000-0000-0000ED010000}"/>
    <cellStyle name="Normal 2 4 68" xfId="572" xr:uid="{00000000-0005-0000-0000-0000EE010000}"/>
    <cellStyle name="Normal 2 4 7" xfId="573" xr:uid="{00000000-0005-0000-0000-0000EF010000}"/>
    <cellStyle name="Normal 2 4 8" xfId="574" xr:uid="{00000000-0005-0000-0000-0000F0010000}"/>
    <cellStyle name="Normal 2 4 9" xfId="575" xr:uid="{00000000-0005-0000-0000-0000F1010000}"/>
    <cellStyle name="Normal 2 40" xfId="576" xr:uid="{00000000-0005-0000-0000-0000F2010000}"/>
    <cellStyle name="Normal 2 5" xfId="124" xr:uid="{00000000-0005-0000-0000-0000F3010000}"/>
    <cellStyle name="Normal 2 6" xfId="125" xr:uid="{00000000-0005-0000-0000-0000F4010000}"/>
    <cellStyle name="Normal 2 7" xfId="126" xr:uid="{00000000-0005-0000-0000-0000F5010000}"/>
    <cellStyle name="Normal 2 8" xfId="127" xr:uid="{00000000-0005-0000-0000-0000F6010000}"/>
    <cellStyle name="Normal 2 9" xfId="128" xr:uid="{00000000-0005-0000-0000-0000F7010000}"/>
    <cellStyle name="Normal 20" xfId="129" xr:uid="{00000000-0005-0000-0000-0000F8010000}"/>
    <cellStyle name="Normal 21" xfId="130" xr:uid="{00000000-0005-0000-0000-0000F9010000}"/>
    <cellStyle name="Normal 22" xfId="131" xr:uid="{00000000-0005-0000-0000-0000FA010000}"/>
    <cellStyle name="Normal 23" xfId="132" xr:uid="{00000000-0005-0000-0000-0000FB010000}"/>
    <cellStyle name="Normal 24" xfId="133" xr:uid="{00000000-0005-0000-0000-0000FC010000}"/>
    <cellStyle name="Normal 25" xfId="134" xr:uid="{00000000-0005-0000-0000-0000FD010000}"/>
    <cellStyle name="Normal 26" xfId="135" xr:uid="{00000000-0005-0000-0000-0000FE010000}"/>
    <cellStyle name="Normal 27" xfId="136" xr:uid="{00000000-0005-0000-0000-0000FF010000}"/>
    <cellStyle name="Normal 28" xfId="137" xr:uid="{00000000-0005-0000-0000-000000020000}"/>
    <cellStyle name="Normal 28 10" xfId="577" xr:uid="{00000000-0005-0000-0000-000001020000}"/>
    <cellStyle name="Normal 28 11" xfId="578" xr:uid="{00000000-0005-0000-0000-000002020000}"/>
    <cellStyle name="Normal 28 12" xfId="579" xr:uid="{00000000-0005-0000-0000-000003020000}"/>
    <cellStyle name="Normal 28 13" xfId="580" xr:uid="{00000000-0005-0000-0000-000004020000}"/>
    <cellStyle name="Normal 28 14" xfId="581" xr:uid="{00000000-0005-0000-0000-000005020000}"/>
    <cellStyle name="Normal 28 15" xfId="582" xr:uid="{00000000-0005-0000-0000-000006020000}"/>
    <cellStyle name="Normal 28 16" xfId="583" xr:uid="{00000000-0005-0000-0000-000007020000}"/>
    <cellStyle name="Normal 28 17" xfId="584" xr:uid="{00000000-0005-0000-0000-000008020000}"/>
    <cellStyle name="Normal 28 18" xfId="585" xr:uid="{00000000-0005-0000-0000-000009020000}"/>
    <cellStyle name="Normal 28 19" xfId="586" xr:uid="{00000000-0005-0000-0000-00000A020000}"/>
    <cellStyle name="Normal 28 2" xfId="138" xr:uid="{00000000-0005-0000-0000-00000B020000}"/>
    <cellStyle name="Normal 28 20" xfId="587" xr:uid="{00000000-0005-0000-0000-00000C020000}"/>
    <cellStyle name="Normal 28 21" xfId="588" xr:uid="{00000000-0005-0000-0000-00000D020000}"/>
    <cellStyle name="Normal 28 22" xfId="589" xr:uid="{00000000-0005-0000-0000-00000E020000}"/>
    <cellStyle name="Normal 28 23" xfId="590" xr:uid="{00000000-0005-0000-0000-00000F020000}"/>
    <cellStyle name="Normal 28 24" xfId="591" xr:uid="{00000000-0005-0000-0000-000010020000}"/>
    <cellStyle name="Normal 28 25" xfId="592" xr:uid="{00000000-0005-0000-0000-000011020000}"/>
    <cellStyle name="Normal 28 26" xfId="593" xr:uid="{00000000-0005-0000-0000-000012020000}"/>
    <cellStyle name="Normal 28 27" xfId="594" xr:uid="{00000000-0005-0000-0000-000013020000}"/>
    <cellStyle name="Normal 28 28" xfId="595" xr:uid="{00000000-0005-0000-0000-000014020000}"/>
    <cellStyle name="Normal 28 29" xfId="596" xr:uid="{00000000-0005-0000-0000-000015020000}"/>
    <cellStyle name="Normal 28 3" xfId="139" xr:uid="{00000000-0005-0000-0000-000016020000}"/>
    <cellStyle name="Normal 28 30" xfId="597" xr:uid="{00000000-0005-0000-0000-000017020000}"/>
    <cellStyle name="Normal 28 31" xfId="598" xr:uid="{00000000-0005-0000-0000-000018020000}"/>
    <cellStyle name="Normal 28 32" xfId="599" xr:uid="{00000000-0005-0000-0000-000019020000}"/>
    <cellStyle name="Normal 28 33" xfId="600" xr:uid="{00000000-0005-0000-0000-00001A020000}"/>
    <cellStyle name="Normal 28 34" xfId="601" xr:uid="{00000000-0005-0000-0000-00001B020000}"/>
    <cellStyle name="Normal 28 35" xfId="602" xr:uid="{00000000-0005-0000-0000-00001C020000}"/>
    <cellStyle name="Normal 28 36" xfId="603" xr:uid="{00000000-0005-0000-0000-00001D020000}"/>
    <cellStyle name="Normal 28 37" xfId="604" xr:uid="{00000000-0005-0000-0000-00001E020000}"/>
    <cellStyle name="Normal 28 38" xfId="605" xr:uid="{00000000-0005-0000-0000-00001F020000}"/>
    <cellStyle name="Normal 28 39" xfId="606" xr:uid="{00000000-0005-0000-0000-000020020000}"/>
    <cellStyle name="Normal 28 4" xfId="140" xr:uid="{00000000-0005-0000-0000-000021020000}"/>
    <cellStyle name="Normal 28 40" xfId="607" xr:uid="{00000000-0005-0000-0000-000022020000}"/>
    <cellStyle name="Normal 28 41" xfId="608" xr:uid="{00000000-0005-0000-0000-000023020000}"/>
    <cellStyle name="Normal 28 42" xfId="609" xr:uid="{00000000-0005-0000-0000-000024020000}"/>
    <cellStyle name="Normal 28 43" xfId="610" xr:uid="{00000000-0005-0000-0000-000025020000}"/>
    <cellStyle name="Normal 28 44" xfId="611" xr:uid="{00000000-0005-0000-0000-000026020000}"/>
    <cellStyle name="Normal 28 45" xfId="612" xr:uid="{00000000-0005-0000-0000-000027020000}"/>
    <cellStyle name="Normal 28 46" xfId="613" xr:uid="{00000000-0005-0000-0000-000028020000}"/>
    <cellStyle name="Normal 28 47" xfId="614" xr:uid="{00000000-0005-0000-0000-000029020000}"/>
    <cellStyle name="Normal 28 48" xfId="615" xr:uid="{00000000-0005-0000-0000-00002A020000}"/>
    <cellStyle name="Normal 28 49" xfId="616" xr:uid="{00000000-0005-0000-0000-00002B020000}"/>
    <cellStyle name="Normal 28 5" xfId="141" xr:uid="{00000000-0005-0000-0000-00002C020000}"/>
    <cellStyle name="Normal 28 50" xfId="617" xr:uid="{00000000-0005-0000-0000-00002D020000}"/>
    <cellStyle name="Normal 28 51" xfId="618" xr:uid="{00000000-0005-0000-0000-00002E020000}"/>
    <cellStyle name="Normal 28 52" xfId="619" xr:uid="{00000000-0005-0000-0000-00002F020000}"/>
    <cellStyle name="Normal 28 53" xfId="620" xr:uid="{00000000-0005-0000-0000-000030020000}"/>
    <cellStyle name="Normal 28 54" xfId="621" xr:uid="{00000000-0005-0000-0000-000031020000}"/>
    <cellStyle name="Normal 28 55" xfId="622" xr:uid="{00000000-0005-0000-0000-000032020000}"/>
    <cellStyle name="Normal 28 56" xfId="623" xr:uid="{00000000-0005-0000-0000-000033020000}"/>
    <cellStyle name="Normal 28 57" xfId="624" xr:uid="{00000000-0005-0000-0000-000034020000}"/>
    <cellStyle name="Normal 28 58" xfId="625" xr:uid="{00000000-0005-0000-0000-000035020000}"/>
    <cellStyle name="Normal 28 59" xfId="626" xr:uid="{00000000-0005-0000-0000-000036020000}"/>
    <cellStyle name="Normal 28 6" xfId="142" xr:uid="{00000000-0005-0000-0000-000037020000}"/>
    <cellStyle name="Normal 28 60" xfId="627" xr:uid="{00000000-0005-0000-0000-000038020000}"/>
    <cellStyle name="Normal 28 61" xfId="628" xr:uid="{00000000-0005-0000-0000-000039020000}"/>
    <cellStyle name="Normal 28 62" xfId="629" xr:uid="{00000000-0005-0000-0000-00003A020000}"/>
    <cellStyle name="Normal 28 63" xfId="630" xr:uid="{00000000-0005-0000-0000-00003B020000}"/>
    <cellStyle name="Normal 28 64" xfId="631" xr:uid="{00000000-0005-0000-0000-00003C020000}"/>
    <cellStyle name="Normal 28 65" xfId="632" xr:uid="{00000000-0005-0000-0000-00003D020000}"/>
    <cellStyle name="Normal 28 66" xfId="633" xr:uid="{00000000-0005-0000-0000-00003E020000}"/>
    <cellStyle name="Normal 28 67" xfId="634" xr:uid="{00000000-0005-0000-0000-00003F020000}"/>
    <cellStyle name="Normal 28 68" xfId="635" xr:uid="{00000000-0005-0000-0000-000040020000}"/>
    <cellStyle name="Normal 28 69" xfId="636" xr:uid="{00000000-0005-0000-0000-000041020000}"/>
    <cellStyle name="Normal 28 7" xfId="143" xr:uid="{00000000-0005-0000-0000-000042020000}"/>
    <cellStyle name="Normal 28 70" xfId="637" xr:uid="{00000000-0005-0000-0000-000043020000}"/>
    <cellStyle name="Normal 28 71" xfId="638" xr:uid="{00000000-0005-0000-0000-000044020000}"/>
    <cellStyle name="Normal 28 72" xfId="639" xr:uid="{00000000-0005-0000-0000-000045020000}"/>
    <cellStyle name="Normal 28 8" xfId="640" xr:uid="{00000000-0005-0000-0000-000046020000}"/>
    <cellStyle name="Normal 28 9" xfId="641" xr:uid="{00000000-0005-0000-0000-000047020000}"/>
    <cellStyle name="Normal 29" xfId="144" xr:uid="{00000000-0005-0000-0000-000048020000}"/>
    <cellStyle name="Normal 29 10" xfId="642" xr:uid="{00000000-0005-0000-0000-000049020000}"/>
    <cellStyle name="Normal 29 11" xfId="643" xr:uid="{00000000-0005-0000-0000-00004A020000}"/>
    <cellStyle name="Normal 29 12" xfId="644" xr:uid="{00000000-0005-0000-0000-00004B020000}"/>
    <cellStyle name="Normal 29 13" xfId="645" xr:uid="{00000000-0005-0000-0000-00004C020000}"/>
    <cellStyle name="Normal 29 14" xfId="646" xr:uid="{00000000-0005-0000-0000-00004D020000}"/>
    <cellStyle name="Normal 29 15" xfId="647" xr:uid="{00000000-0005-0000-0000-00004E020000}"/>
    <cellStyle name="Normal 29 16" xfId="648" xr:uid="{00000000-0005-0000-0000-00004F020000}"/>
    <cellStyle name="Normal 29 17" xfId="649" xr:uid="{00000000-0005-0000-0000-000050020000}"/>
    <cellStyle name="Normal 29 18" xfId="650" xr:uid="{00000000-0005-0000-0000-000051020000}"/>
    <cellStyle name="Normal 29 19" xfId="651" xr:uid="{00000000-0005-0000-0000-000052020000}"/>
    <cellStyle name="Normal 29 2" xfId="145" xr:uid="{00000000-0005-0000-0000-000053020000}"/>
    <cellStyle name="Normal 29 2 10" xfId="652" xr:uid="{00000000-0005-0000-0000-000054020000}"/>
    <cellStyle name="Normal 29 2 11" xfId="653" xr:uid="{00000000-0005-0000-0000-000055020000}"/>
    <cellStyle name="Normal 29 2 12" xfId="654" xr:uid="{00000000-0005-0000-0000-000056020000}"/>
    <cellStyle name="Normal 29 2 13" xfId="655" xr:uid="{00000000-0005-0000-0000-000057020000}"/>
    <cellStyle name="Normal 29 2 14" xfId="656" xr:uid="{00000000-0005-0000-0000-000058020000}"/>
    <cellStyle name="Normal 29 2 15" xfId="657" xr:uid="{00000000-0005-0000-0000-000059020000}"/>
    <cellStyle name="Normal 29 2 16" xfId="658" xr:uid="{00000000-0005-0000-0000-00005A020000}"/>
    <cellStyle name="Normal 29 2 17" xfId="659" xr:uid="{00000000-0005-0000-0000-00005B020000}"/>
    <cellStyle name="Normal 29 2 18" xfId="660" xr:uid="{00000000-0005-0000-0000-00005C020000}"/>
    <cellStyle name="Normal 29 2 19" xfId="661" xr:uid="{00000000-0005-0000-0000-00005D020000}"/>
    <cellStyle name="Normal 29 2 2" xfId="146" xr:uid="{00000000-0005-0000-0000-00005E020000}"/>
    <cellStyle name="Normal 29 2 20" xfId="662" xr:uid="{00000000-0005-0000-0000-00005F020000}"/>
    <cellStyle name="Normal 29 2 21" xfId="663" xr:uid="{00000000-0005-0000-0000-000060020000}"/>
    <cellStyle name="Normal 29 2 22" xfId="664" xr:uid="{00000000-0005-0000-0000-000061020000}"/>
    <cellStyle name="Normal 29 2 23" xfId="665" xr:uid="{00000000-0005-0000-0000-000062020000}"/>
    <cellStyle name="Normal 29 2 24" xfId="666" xr:uid="{00000000-0005-0000-0000-000063020000}"/>
    <cellStyle name="Normal 29 2 25" xfId="667" xr:uid="{00000000-0005-0000-0000-000064020000}"/>
    <cellStyle name="Normal 29 2 26" xfId="668" xr:uid="{00000000-0005-0000-0000-000065020000}"/>
    <cellStyle name="Normal 29 2 27" xfId="669" xr:uid="{00000000-0005-0000-0000-000066020000}"/>
    <cellStyle name="Normal 29 2 28" xfId="670" xr:uid="{00000000-0005-0000-0000-000067020000}"/>
    <cellStyle name="Normal 29 2 29" xfId="671" xr:uid="{00000000-0005-0000-0000-000068020000}"/>
    <cellStyle name="Normal 29 2 3" xfId="672" xr:uid="{00000000-0005-0000-0000-000069020000}"/>
    <cellStyle name="Normal 29 2 30" xfId="673" xr:uid="{00000000-0005-0000-0000-00006A020000}"/>
    <cellStyle name="Normal 29 2 31" xfId="674" xr:uid="{00000000-0005-0000-0000-00006B020000}"/>
    <cellStyle name="Normal 29 2 32" xfId="675" xr:uid="{00000000-0005-0000-0000-00006C020000}"/>
    <cellStyle name="Normal 29 2 33" xfId="676" xr:uid="{00000000-0005-0000-0000-00006D020000}"/>
    <cellStyle name="Normal 29 2 34" xfId="677" xr:uid="{00000000-0005-0000-0000-00006E020000}"/>
    <cellStyle name="Normal 29 2 35" xfId="678" xr:uid="{00000000-0005-0000-0000-00006F020000}"/>
    <cellStyle name="Normal 29 2 36" xfId="679" xr:uid="{00000000-0005-0000-0000-000070020000}"/>
    <cellStyle name="Normal 29 2 37" xfId="680" xr:uid="{00000000-0005-0000-0000-000071020000}"/>
    <cellStyle name="Normal 29 2 38" xfId="681" xr:uid="{00000000-0005-0000-0000-000072020000}"/>
    <cellStyle name="Normal 29 2 39" xfId="682" xr:uid="{00000000-0005-0000-0000-000073020000}"/>
    <cellStyle name="Normal 29 2 4" xfId="683" xr:uid="{00000000-0005-0000-0000-000074020000}"/>
    <cellStyle name="Normal 29 2 40" xfId="684" xr:uid="{00000000-0005-0000-0000-000075020000}"/>
    <cellStyle name="Normal 29 2 41" xfId="685" xr:uid="{00000000-0005-0000-0000-000076020000}"/>
    <cellStyle name="Normal 29 2 42" xfId="686" xr:uid="{00000000-0005-0000-0000-000077020000}"/>
    <cellStyle name="Normal 29 2 43" xfId="687" xr:uid="{00000000-0005-0000-0000-000078020000}"/>
    <cellStyle name="Normal 29 2 44" xfId="688" xr:uid="{00000000-0005-0000-0000-000079020000}"/>
    <cellStyle name="Normal 29 2 45" xfId="689" xr:uid="{00000000-0005-0000-0000-00007A020000}"/>
    <cellStyle name="Normal 29 2 46" xfId="690" xr:uid="{00000000-0005-0000-0000-00007B020000}"/>
    <cellStyle name="Normal 29 2 47" xfId="691" xr:uid="{00000000-0005-0000-0000-00007C020000}"/>
    <cellStyle name="Normal 29 2 48" xfId="692" xr:uid="{00000000-0005-0000-0000-00007D020000}"/>
    <cellStyle name="Normal 29 2 49" xfId="693" xr:uid="{00000000-0005-0000-0000-00007E020000}"/>
    <cellStyle name="Normal 29 2 5" xfId="694" xr:uid="{00000000-0005-0000-0000-00007F020000}"/>
    <cellStyle name="Normal 29 2 50" xfId="695" xr:uid="{00000000-0005-0000-0000-000080020000}"/>
    <cellStyle name="Normal 29 2 51" xfId="696" xr:uid="{00000000-0005-0000-0000-000081020000}"/>
    <cellStyle name="Normal 29 2 52" xfId="697" xr:uid="{00000000-0005-0000-0000-000082020000}"/>
    <cellStyle name="Normal 29 2 53" xfId="698" xr:uid="{00000000-0005-0000-0000-000083020000}"/>
    <cellStyle name="Normal 29 2 54" xfId="699" xr:uid="{00000000-0005-0000-0000-000084020000}"/>
    <cellStyle name="Normal 29 2 55" xfId="700" xr:uid="{00000000-0005-0000-0000-000085020000}"/>
    <cellStyle name="Normal 29 2 56" xfId="701" xr:uid="{00000000-0005-0000-0000-000086020000}"/>
    <cellStyle name="Normal 29 2 57" xfId="702" xr:uid="{00000000-0005-0000-0000-000087020000}"/>
    <cellStyle name="Normal 29 2 58" xfId="703" xr:uid="{00000000-0005-0000-0000-000088020000}"/>
    <cellStyle name="Normal 29 2 59" xfId="704" xr:uid="{00000000-0005-0000-0000-000089020000}"/>
    <cellStyle name="Normal 29 2 6" xfId="705" xr:uid="{00000000-0005-0000-0000-00008A020000}"/>
    <cellStyle name="Normal 29 2 60" xfId="706" xr:uid="{00000000-0005-0000-0000-00008B020000}"/>
    <cellStyle name="Normal 29 2 61" xfId="707" xr:uid="{00000000-0005-0000-0000-00008C020000}"/>
    <cellStyle name="Normal 29 2 62" xfId="708" xr:uid="{00000000-0005-0000-0000-00008D020000}"/>
    <cellStyle name="Normal 29 2 63" xfId="709" xr:uid="{00000000-0005-0000-0000-00008E020000}"/>
    <cellStyle name="Normal 29 2 64" xfId="710" xr:uid="{00000000-0005-0000-0000-00008F020000}"/>
    <cellStyle name="Normal 29 2 65" xfId="711" xr:uid="{00000000-0005-0000-0000-000090020000}"/>
    <cellStyle name="Normal 29 2 66" xfId="712" xr:uid="{00000000-0005-0000-0000-000091020000}"/>
    <cellStyle name="Normal 29 2 67" xfId="713" xr:uid="{00000000-0005-0000-0000-000092020000}"/>
    <cellStyle name="Normal 29 2 7" xfId="714" xr:uid="{00000000-0005-0000-0000-000093020000}"/>
    <cellStyle name="Normal 29 2 8" xfId="715" xr:uid="{00000000-0005-0000-0000-000094020000}"/>
    <cellStyle name="Normal 29 2 9" xfId="716" xr:uid="{00000000-0005-0000-0000-000095020000}"/>
    <cellStyle name="Normal 29 20" xfId="717" xr:uid="{00000000-0005-0000-0000-000096020000}"/>
    <cellStyle name="Normal 29 21" xfId="718" xr:uid="{00000000-0005-0000-0000-000097020000}"/>
    <cellStyle name="Normal 29 22" xfId="719" xr:uid="{00000000-0005-0000-0000-000098020000}"/>
    <cellStyle name="Normal 29 23" xfId="720" xr:uid="{00000000-0005-0000-0000-000099020000}"/>
    <cellStyle name="Normal 29 24" xfId="721" xr:uid="{00000000-0005-0000-0000-00009A020000}"/>
    <cellStyle name="Normal 29 25" xfId="722" xr:uid="{00000000-0005-0000-0000-00009B020000}"/>
    <cellStyle name="Normal 29 26" xfId="723" xr:uid="{00000000-0005-0000-0000-00009C020000}"/>
    <cellStyle name="Normal 29 27" xfId="724" xr:uid="{00000000-0005-0000-0000-00009D020000}"/>
    <cellStyle name="Normal 29 28" xfId="725" xr:uid="{00000000-0005-0000-0000-00009E020000}"/>
    <cellStyle name="Normal 29 29" xfId="726" xr:uid="{00000000-0005-0000-0000-00009F020000}"/>
    <cellStyle name="Normal 29 3" xfId="727" xr:uid="{00000000-0005-0000-0000-0000A0020000}"/>
    <cellStyle name="Normal 29 30" xfId="728" xr:uid="{00000000-0005-0000-0000-0000A1020000}"/>
    <cellStyle name="Normal 29 31" xfId="729" xr:uid="{00000000-0005-0000-0000-0000A2020000}"/>
    <cellStyle name="Normal 29 32" xfId="730" xr:uid="{00000000-0005-0000-0000-0000A3020000}"/>
    <cellStyle name="Normal 29 33" xfId="731" xr:uid="{00000000-0005-0000-0000-0000A4020000}"/>
    <cellStyle name="Normal 29 34" xfId="732" xr:uid="{00000000-0005-0000-0000-0000A5020000}"/>
    <cellStyle name="Normal 29 35" xfId="733" xr:uid="{00000000-0005-0000-0000-0000A6020000}"/>
    <cellStyle name="Normal 29 36" xfId="734" xr:uid="{00000000-0005-0000-0000-0000A7020000}"/>
    <cellStyle name="Normal 29 37" xfId="735" xr:uid="{00000000-0005-0000-0000-0000A8020000}"/>
    <cellStyle name="Normal 29 38" xfId="736" xr:uid="{00000000-0005-0000-0000-0000A9020000}"/>
    <cellStyle name="Normal 29 39" xfId="737" xr:uid="{00000000-0005-0000-0000-0000AA020000}"/>
    <cellStyle name="Normal 29 4" xfId="738" xr:uid="{00000000-0005-0000-0000-0000AB020000}"/>
    <cellStyle name="Normal 29 40" xfId="739" xr:uid="{00000000-0005-0000-0000-0000AC020000}"/>
    <cellStyle name="Normal 29 41" xfId="740" xr:uid="{00000000-0005-0000-0000-0000AD020000}"/>
    <cellStyle name="Normal 29 42" xfId="741" xr:uid="{00000000-0005-0000-0000-0000AE020000}"/>
    <cellStyle name="Normal 29 43" xfId="742" xr:uid="{00000000-0005-0000-0000-0000AF020000}"/>
    <cellStyle name="Normal 29 44" xfId="743" xr:uid="{00000000-0005-0000-0000-0000B0020000}"/>
    <cellStyle name="Normal 29 45" xfId="744" xr:uid="{00000000-0005-0000-0000-0000B1020000}"/>
    <cellStyle name="Normal 29 46" xfId="745" xr:uid="{00000000-0005-0000-0000-0000B2020000}"/>
    <cellStyle name="Normal 29 47" xfId="746" xr:uid="{00000000-0005-0000-0000-0000B3020000}"/>
    <cellStyle name="Normal 29 48" xfId="747" xr:uid="{00000000-0005-0000-0000-0000B4020000}"/>
    <cellStyle name="Normal 29 49" xfId="748" xr:uid="{00000000-0005-0000-0000-0000B5020000}"/>
    <cellStyle name="Normal 29 5" xfId="749" xr:uid="{00000000-0005-0000-0000-0000B6020000}"/>
    <cellStyle name="Normal 29 50" xfId="750" xr:uid="{00000000-0005-0000-0000-0000B7020000}"/>
    <cellStyle name="Normal 29 51" xfId="751" xr:uid="{00000000-0005-0000-0000-0000B8020000}"/>
    <cellStyle name="Normal 29 52" xfId="752" xr:uid="{00000000-0005-0000-0000-0000B9020000}"/>
    <cellStyle name="Normal 29 53" xfId="753" xr:uid="{00000000-0005-0000-0000-0000BA020000}"/>
    <cellStyle name="Normal 29 54" xfId="754" xr:uid="{00000000-0005-0000-0000-0000BB020000}"/>
    <cellStyle name="Normal 29 55" xfId="755" xr:uid="{00000000-0005-0000-0000-0000BC020000}"/>
    <cellStyle name="Normal 29 56" xfId="756" xr:uid="{00000000-0005-0000-0000-0000BD020000}"/>
    <cellStyle name="Normal 29 57" xfId="757" xr:uid="{00000000-0005-0000-0000-0000BE020000}"/>
    <cellStyle name="Normal 29 58" xfId="758" xr:uid="{00000000-0005-0000-0000-0000BF020000}"/>
    <cellStyle name="Normal 29 59" xfId="759" xr:uid="{00000000-0005-0000-0000-0000C0020000}"/>
    <cellStyle name="Normal 29 6" xfId="760" xr:uid="{00000000-0005-0000-0000-0000C1020000}"/>
    <cellStyle name="Normal 29 60" xfId="761" xr:uid="{00000000-0005-0000-0000-0000C2020000}"/>
    <cellStyle name="Normal 29 61" xfId="762" xr:uid="{00000000-0005-0000-0000-0000C3020000}"/>
    <cellStyle name="Normal 29 62" xfId="763" xr:uid="{00000000-0005-0000-0000-0000C4020000}"/>
    <cellStyle name="Normal 29 63" xfId="764" xr:uid="{00000000-0005-0000-0000-0000C5020000}"/>
    <cellStyle name="Normal 29 64" xfId="765" xr:uid="{00000000-0005-0000-0000-0000C6020000}"/>
    <cellStyle name="Normal 29 65" xfId="766" xr:uid="{00000000-0005-0000-0000-0000C7020000}"/>
    <cellStyle name="Normal 29 66" xfId="767" xr:uid="{00000000-0005-0000-0000-0000C8020000}"/>
    <cellStyle name="Normal 29 67" xfId="768" xr:uid="{00000000-0005-0000-0000-0000C9020000}"/>
    <cellStyle name="Normal 29 7" xfId="769" xr:uid="{00000000-0005-0000-0000-0000CA020000}"/>
    <cellStyle name="Normal 29 8" xfId="770" xr:uid="{00000000-0005-0000-0000-0000CB020000}"/>
    <cellStyle name="Normal 29 9" xfId="771" xr:uid="{00000000-0005-0000-0000-0000CC020000}"/>
    <cellStyle name="Normal 3" xfId="147" xr:uid="{00000000-0005-0000-0000-0000CD020000}"/>
    <cellStyle name="Normal 3 2" xfId="148" xr:uid="{00000000-0005-0000-0000-0000CE020000}"/>
    <cellStyle name="Normal 30" xfId="149" xr:uid="{00000000-0005-0000-0000-0000CF020000}"/>
    <cellStyle name="Normal 30 10" xfId="772" xr:uid="{00000000-0005-0000-0000-0000D0020000}"/>
    <cellStyle name="Normal 30 11" xfId="773" xr:uid="{00000000-0005-0000-0000-0000D1020000}"/>
    <cellStyle name="Normal 30 12" xfId="774" xr:uid="{00000000-0005-0000-0000-0000D2020000}"/>
    <cellStyle name="Normal 30 13" xfId="775" xr:uid="{00000000-0005-0000-0000-0000D3020000}"/>
    <cellStyle name="Normal 30 14" xfId="776" xr:uid="{00000000-0005-0000-0000-0000D4020000}"/>
    <cellStyle name="Normal 30 15" xfId="777" xr:uid="{00000000-0005-0000-0000-0000D5020000}"/>
    <cellStyle name="Normal 30 16" xfId="778" xr:uid="{00000000-0005-0000-0000-0000D6020000}"/>
    <cellStyle name="Normal 30 17" xfId="779" xr:uid="{00000000-0005-0000-0000-0000D7020000}"/>
    <cellStyle name="Normal 30 18" xfId="780" xr:uid="{00000000-0005-0000-0000-0000D8020000}"/>
    <cellStyle name="Normal 30 19" xfId="781" xr:uid="{00000000-0005-0000-0000-0000D9020000}"/>
    <cellStyle name="Normal 30 2" xfId="782" xr:uid="{00000000-0005-0000-0000-0000DA020000}"/>
    <cellStyle name="Normal 30 20" xfId="783" xr:uid="{00000000-0005-0000-0000-0000DB020000}"/>
    <cellStyle name="Normal 30 21" xfId="784" xr:uid="{00000000-0005-0000-0000-0000DC020000}"/>
    <cellStyle name="Normal 30 22" xfId="785" xr:uid="{00000000-0005-0000-0000-0000DD020000}"/>
    <cellStyle name="Normal 30 23" xfId="786" xr:uid="{00000000-0005-0000-0000-0000DE020000}"/>
    <cellStyle name="Normal 30 24" xfId="787" xr:uid="{00000000-0005-0000-0000-0000DF020000}"/>
    <cellStyle name="Normal 30 25" xfId="788" xr:uid="{00000000-0005-0000-0000-0000E0020000}"/>
    <cellStyle name="Normal 30 26" xfId="789" xr:uid="{00000000-0005-0000-0000-0000E1020000}"/>
    <cellStyle name="Normal 30 27" xfId="790" xr:uid="{00000000-0005-0000-0000-0000E2020000}"/>
    <cellStyle name="Normal 30 28" xfId="791" xr:uid="{00000000-0005-0000-0000-0000E3020000}"/>
    <cellStyle name="Normal 30 29" xfId="792" xr:uid="{00000000-0005-0000-0000-0000E4020000}"/>
    <cellStyle name="Normal 30 3" xfId="793" xr:uid="{00000000-0005-0000-0000-0000E5020000}"/>
    <cellStyle name="Normal 30 30" xfId="794" xr:uid="{00000000-0005-0000-0000-0000E6020000}"/>
    <cellStyle name="Normal 30 31" xfId="795" xr:uid="{00000000-0005-0000-0000-0000E7020000}"/>
    <cellStyle name="Normal 30 32" xfId="796" xr:uid="{00000000-0005-0000-0000-0000E8020000}"/>
    <cellStyle name="Normal 30 33" xfId="797" xr:uid="{00000000-0005-0000-0000-0000E9020000}"/>
    <cellStyle name="Normal 30 34" xfId="798" xr:uid="{00000000-0005-0000-0000-0000EA020000}"/>
    <cellStyle name="Normal 30 35" xfId="799" xr:uid="{00000000-0005-0000-0000-0000EB020000}"/>
    <cellStyle name="Normal 30 36" xfId="800" xr:uid="{00000000-0005-0000-0000-0000EC020000}"/>
    <cellStyle name="Normal 30 37" xfId="801" xr:uid="{00000000-0005-0000-0000-0000ED020000}"/>
    <cellStyle name="Normal 30 38" xfId="802" xr:uid="{00000000-0005-0000-0000-0000EE020000}"/>
    <cellStyle name="Normal 30 39" xfId="803" xr:uid="{00000000-0005-0000-0000-0000EF020000}"/>
    <cellStyle name="Normal 30 4" xfId="804" xr:uid="{00000000-0005-0000-0000-0000F0020000}"/>
    <cellStyle name="Normal 30 40" xfId="805" xr:uid="{00000000-0005-0000-0000-0000F1020000}"/>
    <cellStyle name="Normal 30 41" xfId="806" xr:uid="{00000000-0005-0000-0000-0000F2020000}"/>
    <cellStyle name="Normal 30 42" xfId="807" xr:uid="{00000000-0005-0000-0000-0000F3020000}"/>
    <cellStyle name="Normal 30 43" xfId="808" xr:uid="{00000000-0005-0000-0000-0000F4020000}"/>
    <cellStyle name="Normal 30 44" xfId="809" xr:uid="{00000000-0005-0000-0000-0000F5020000}"/>
    <cellStyle name="Normal 30 45" xfId="810" xr:uid="{00000000-0005-0000-0000-0000F6020000}"/>
    <cellStyle name="Normal 30 46" xfId="811" xr:uid="{00000000-0005-0000-0000-0000F7020000}"/>
    <cellStyle name="Normal 30 47" xfId="812" xr:uid="{00000000-0005-0000-0000-0000F8020000}"/>
    <cellStyle name="Normal 30 48" xfId="813" xr:uid="{00000000-0005-0000-0000-0000F9020000}"/>
    <cellStyle name="Normal 30 49" xfId="814" xr:uid="{00000000-0005-0000-0000-0000FA020000}"/>
    <cellStyle name="Normal 30 5" xfId="815" xr:uid="{00000000-0005-0000-0000-0000FB020000}"/>
    <cellStyle name="Normal 30 50" xfId="816" xr:uid="{00000000-0005-0000-0000-0000FC020000}"/>
    <cellStyle name="Normal 30 51" xfId="817" xr:uid="{00000000-0005-0000-0000-0000FD020000}"/>
    <cellStyle name="Normal 30 52" xfId="818" xr:uid="{00000000-0005-0000-0000-0000FE020000}"/>
    <cellStyle name="Normal 30 53" xfId="819" xr:uid="{00000000-0005-0000-0000-0000FF020000}"/>
    <cellStyle name="Normal 30 54" xfId="820" xr:uid="{00000000-0005-0000-0000-000000030000}"/>
    <cellStyle name="Normal 30 55" xfId="821" xr:uid="{00000000-0005-0000-0000-000001030000}"/>
    <cellStyle name="Normal 30 56" xfId="822" xr:uid="{00000000-0005-0000-0000-000002030000}"/>
    <cellStyle name="Normal 30 57" xfId="823" xr:uid="{00000000-0005-0000-0000-000003030000}"/>
    <cellStyle name="Normal 30 58" xfId="824" xr:uid="{00000000-0005-0000-0000-000004030000}"/>
    <cellStyle name="Normal 30 59" xfId="825" xr:uid="{00000000-0005-0000-0000-000005030000}"/>
    <cellStyle name="Normal 30 6" xfId="826" xr:uid="{00000000-0005-0000-0000-000006030000}"/>
    <cellStyle name="Normal 30 60" xfId="827" xr:uid="{00000000-0005-0000-0000-000007030000}"/>
    <cellStyle name="Normal 30 61" xfId="828" xr:uid="{00000000-0005-0000-0000-000008030000}"/>
    <cellStyle name="Normal 30 62" xfId="829" xr:uid="{00000000-0005-0000-0000-000009030000}"/>
    <cellStyle name="Normal 30 63" xfId="830" xr:uid="{00000000-0005-0000-0000-00000A030000}"/>
    <cellStyle name="Normal 30 64" xfId="831" xr:uid="{00000000-0005-0000-0000-00000B030000}"/>
    <cellStyle name="Normal 30 65" xfId="832" xr:uid="{00000000-0005-0000-0000-00000C030000}"/>
    <cellStyle name="Normal 30 66" xfId="833" xr:uid="{00000000-0005-0000-0000-00000D030000}"/>
    <cellStyle name="Normal 30 7" xfId="834" xr:uid="{00000000-0005-0000-0000-00000E030000}"/>
    <cellStyle name="Normal 30 8" xfId="835" xr:uid="{00000000-0005-0000-0000-00000F030000}"/>
    <cellStyle name="Normal 30 9" xfId="836" xr:uid="{00000000-0005-0000-0000-000010030000}"/>
    <cellStyle name="Normal 31" xfId="150" xr:uid="{00000000-0005-0000-0000-000011030000}"/>
    <cellStyle name="Normal 31 10" xfId="837" xr:uid="{00000000-0005-0000-0000-000012030000}"/>
    <cellStyle name="Normal 31 11" xfId="838" xr:uid="{00000000-0005-0000-0000-000013030000}"/>
    <cellStyle name="Normal 31 12" xfId="839" xr:uid="{00000000-0005-0000-0000-000014030000}"/>
    <cellStyle name="Normal 31 13" xfId="840" xr:uid="{00000000-0005-0000-0000-000015030000}"/>
    <cellStyle name="Normal 31 14" xfId="841" xr:uid="{00000000-0005-0000-0000-000016030000}"/>
    <cellStyle name="Normal 31 15" xfId="842" xr:uid="{00000000-0005-0000-0000-000017030000}"/>
    <cellStyle name="Normal 31 16" xfId="843" xr:uid="{00000000-0005-0000-0000-000018030000}"/>
    <cellStyle name="Normal 31 17" xfId="844" xr:uid="{00000000-0005-0000-0000-000019030000}"/>
    <cellStyle name="Normal 31 18" xfId="845" xr:uid="{00000000-0005-0000-0000-00001A030000}"/>
    <cellStyle name="Normal 31 19" xfId="846" xr:uid="{00000000-0005-0000-0000-00001B030000}"/>
    <cellStyle name="Normal 31 2" xfId="151" xr:uid="{00000000-0005-0000-0000-00001C030000}"/>
    <cellStyle name="Normal 31 2 10" xfId="847" xr:uid="{00000000-0005-0000-0000-00001D030000}"/>
    <cellStyle name="Normal 31 2 11" xfId="848" xr:uid="{00000000-0005-0000-0000-00001E030000}"/>
    <cellStyle name="Normal 31 2 12" xfId="849" xr:uid="{00000000-0005-0000-0000-00001F030000}"/>
    <cellStyle name="Normal 31 2 13" xfId="850" xr:uid="{00000000-0005-0000-0000-000020030000}"/>
    <cellStyle name="Normal 31 2 14" xfId="851" xr:uid="{00000000-0005-0000-0000-000021030000}"/>
    <cellStyle name="Normal 31 2 15" xfId="852" xr:uid="{00000000-0005-0000-0000-000022030000}"/>
    <cellStyle name="Normal 31 2 16" xfId="853" xr:uid="{00000000-0005-0000-0000-000023030000}"/>
    <cellStyle name="Normal 31 2 17" xfId="854" xr:uid="{00000000-0005-0000-0000-000024030000}"/>
    <cellStyle name="Normal 31 2 18" xfId="855" xr:uid="{00000000-0005-0000-0000-000025030000}"/>
    <cellStyle name="Normal 31 2 19" xfId="856" xr:uid="{00000000-0005-0000-0000-000026030000}"/>
    <cellStyle name="Normal 31 2 2" xfId="152" xr:uid="{00000000-0005-0000-0000-000027030000}"/>
    <cellStyle name="Normal 31 2 20" xfId="857" xr:uid="{00000000-0005-0000-0000-000028030000}"/>
    <cellStyle name="Normal 31 2 21" xfId="858" xr:uid="{00000000-0005-0000-0000-000029030000}"/>
    <cellStyle name="Normal 31 2 22" xfId="859" xr:uid="{00000000-0005-0000-0000-00002A030000}"/>
    <cellStyle name="Normal 31 2 23" xfId="860" xr:uid="{00000000-0005-0000-0000-00002B030000}"/>
    <cellStyle name="Normal 31 2 24" xfId="861" xr:uid="{00000000-0005-0000-0000-00002C030000}"/>
    <cellStyle name="Normal 31 2 25" xfId="862" xr:uid="{00000000-0005-0000-0000-00002D030000}"/>
    <cellStyle name="Normal 31 2 26" xfId="863" xr:uid="{00000000-0005-0000-0000-00002E030000}"/>
    <cellStyle name="Normal 31 2 27" xfId="864" xr:uid="{00000000-0005-0000-0000-00002F030000}"/>
    <cellStyle name="Normal 31 2 28" xfId="865" xr:uid="{00000000-0005-0000-0000-000030030000}"/>
    <cellStyle name="Normal 31 2 29" xfId="866" xr:uid="{00000000-0005-0000-0000-000031030000}"/>
    <cellStyle name="Normal 31 2 3" xfId="867" xr:uid="{00000000-0005-0000-0000-000032030000}"/>
    <cellStyle name="Normal 31 2 30" xfId="868" xr:uid="{00000000-0005-0000-0000-000033030000}"/>
    <cellStyle name="Normal 31 2 31" xfId="869" xr:uid="{00000000-0005-0000-0000-000034030000}"/>
    <cellStyle name="Normal 31 2 32" xfId="870" xr:uid="{00000000-0005-0000-0000-000035030000}"/>
    <cellStyle name="Normal 31 2 33" xfId="871" xr:uid="{00000000-0005-0000-0000-000036030000}"/>
    <cellStyle name="Normal 31 2 34" xfId="872" xr:uid="{00000000-0005-0000-0000-000037030000}"/>
    <cellStyle name="Normal 31 2 35" xfId="873" xr:uid="{00000000-0005-0000-0000-000038030000}"/>
    <cellStyle name="Normal 31 2 36" xfId="874" xr:uid="{00000000-0005-0000-0000-000039030000}"/>
    <cellStyle name="Normal 31 2 37" xfId="875" xr:uid="{00000000-0005-0000-0000-00003A030000}"/>
    <cellStyle name="Normal 31 2 38" xfId="876" xr:uid="{00000000-0005-0000-0000-00003B030000}"/>
    <cellStyle name="Normal 31 2 39" xfId="877" xr:uid="{00000000-0005-0000-0000-00003C030000}"/>
    <cellStyle name="Normal 31 2 4" xfId="878" xr:uid="{00000000-0005-0000-0000-00003D030000}"/>
    <cellStyle name="Normal 31 2 40" xfId="879" xr:uid="{00000000-0005-0000-0000-00003E030000}"/>
    <cellStyle name="Normal 31 2 41" xfId="880" xr:uid="{00000000-0005-0000-0000-00003F030000}"/>
    <cellStyle name="Normal 31 2 42" xfId="881" xr:uid="{00000000-0005-0000-0000-000040030000}"/>
    <cellStyle name="Normal 31 2 43" xfId="882" xr:uid="{00000000-0005-0000-0000-000041030000}"/>
    <cellStyle name="Normal 31 2 44" xfId="883" xr:uid="{00000000-0005-0000-0000-000042030000}"/>
    <cellStyle name="Normal 31 2 45" xfId="884" xr:uid="{00000000-0005-0000-0000-000043030000}"/>
    <cellStyle name="Normal 31 2 46" xfId="885" xr:uid="{00000000-0005-0000-0000-000044030000}"/>
    <cellStyle name="Normal 31 2 47" xfId="886" xr:uid="{00000000-0005-0000-0000-000045030000}"/>
    <cellStyle name="Normal 31 2 48" xfId="887" xr:uid="{00000000-0005-0000-0000-000046030000}"/>
    <cellStyle name="Normal 31 2 49" xfId="888" xr:uid="{00000000-0005-0000-0000-000047030000}"/>
    <cellStyle name="Normal 31 2 5" xfId="889" xr:uid="{00000000-0005-0000-0000-000048030000}"/>
    <cellStyle name="Normal 31 2 50" xfId="890" xr:uid="{00000000-0005-0000-0000-000049030000}"/>
    <cellStyle name="Normal 31 2 51" xfId="891" xr:uid="{00000000-0005-0000-0000-00004A030000}"/>
    <cellStyle name="Normal 31 2 52" xfId="892" xr:uid="{00000000-0005-0000-0000-00004B030000}"/>
    <cellStyle name="Normal 31 2 53" xfId="893" xr:uid="{00000000-0005-0000-0000-00004C030000}"/>
    <cellStyle name="Normal 31 2 54" xfId="894" xr:uid="{00000000-0005-0000-0000-00004D030000}"/>
    <cellStyle name="Normal 31 2 55" xfId="895" xr:uid="{00000000-0005-0000-0000-00004E030000}"/>
    <cellStyle name="Normal 31 2 56" xfId="896" xr:uid="{00000000-0005-0000-0000-00004F030000}"/>
    <cellStyle name="Normal 31 2 57" xfId="897" xr:uid="{00000000-0005-0000-0000-000050030000}"/>
    <cellStyle name="Normal 31 2 58" xfId="898" xr:uid="{00000000-0005-0000-0000-000051030000}"/>
    <cellStyle name="Normal 31 2 59" xfId="899" xr:uid="{00000000-0005-0000-0000-000052030000}"/>
    <cellStyle name="Normal 31 2 6" xfId="900" xr:uid="{00000000-0005-0000-0000-000053030000}"/>
    <cellStyle name="Normal 31 2 60" xfId="901" xr:uid="{00000000-0005-0000-0000-000054030000}"/>
    <cellStyle name="Normal 31 2 61" xfId="902" xr:uid="{00000000-0005-0000-0000-000055030000}"/>
    <cellStyle name="Normal 31 2 62" xfId="903" xr:uid="{00000000-0005-0000-0000-000056030000}"/>
    <cellStyle name="Normal 31 2 63" xfId="904" xr:uid="{00000000-0005-0000-0000-000057030000}"/>
    <cellStyle name="Normal 31 2 64" xfId="905" xr:uid="{00000000-0005-0000-0000-000058030000}"/>
    <cellStyle name="Normal 31 2 65" xfId="906" xr:uid="{00000000-0005-0000-0000-000059030000}"/>
    <cellStyle name="Normal 31 2 66" xfId="907" xr:uid="{00000000-0005-0000-0000-00005A030000}"/>
    <cellStyle name="Normal 31 2 67" xfId="908" xr:uid="{00000000-0005-0000-0000-00005B030000}"/>
    <cellStyle name="Normal 31 2 7" xfId="909" xr:uid="{00000000-0005-0000-0000-00005C030000}"/>
    <cellStyle name="Normal 31 2 8" xfId="910" xr:uid="{00000000-0005-0000-0000-00005D030000}"/>
    <cellStyle name="Normal 31 2 9" xfId="911" xr:uid="{00000000-0005-0000-0000-00005E030000}"/>
    <cellStyle name="Normal 31 20" xfId="912" xr:uid="{00000000-0005-0000-0000-00005F030000}"/>
    <cellStyle name="Normal 31 21" xfId="913" xr:uid="{00000000-0005-0000-0000-000060030000}"/>
    <cellStyle name="Normal 31 22" xfId="914" xr:uid="{00000000-0005-0000-0000-000061030000}"/>
    <cellStyle name="Normal 31 23" xfId="915" xr:uid="{00000000-0005-0000-0000-000062030000}"/>
    <cellStyle name="Normal 31 24" xfId="916" xr:uid="{00000000-0005-0000-0000-000063030000}"/>
    <cellStyle name="Normal 31 25" xfId="917" xr:uid="{00000000-0005-0000-0000-000064030000}"/>
    <cellStyle name="Normal 31 26" xfId="918" xr:uid="{00000000-0005-0000-0000-000065030000}"/>
    <cellStyle name="Normal 31 27" xfId="919" xr:uid="{00000000-0005-0000-0000-000066030000}"/>
    <cellStyle name="Normal 31 28" xfId="920" xr:uid="{00000000-0005-0000-0000-000067030000}"/>
    <cellStyle name="Normal 31 29" xfId="921" xr:uid="{00000000-0005-0000-0000-000068030000}"/>
    <cellStyle name="Normal 31 3" xfId="922" xr:uid="{00000000-0005-0000-0000-000069030000}"/>
    <cellStyle name="Normal 31 30" xfId="923" xr:uid="{00000000-0005-0000-0000-00006A030000}"/>
    <cellStyle name="Normal 31 31" xfId="924" xr:uid="{00000000-0005-0000-0000-00006B030000}"/>
    <cellStyle name="Normal 31 32" xfId="925" xr:uid="{00000000-0005-0000-0000-00006C030000}"/>
    <cellStyle name="Normal 31 33" xfId="926" xr:uid="{00000000-0005-0000-0000-00006D030000}"/>
    <cellStyle name="Normal 31 34" xfId="927" xr:uid="{00000000-0005-0000-0000-00006E030000}"/>
    <cellStyle name="Normal 31 35" xfId="928" xr:uid="{00000000-0005-0000-0000-00006F030000}"/>
    <cellStyle name="Normal 31 36" xfId="929" xr:uid="{00000000-0005-0000-0000-000070030000}"/>
    <cellStyle name="Normal 31 37" xfId="930" xr:uid="{00000000-0005-0000-0000-000071030000}"/>
    <cellStyle name="Normal 31 38" xfId="931" xr:uid="{00000000-0005-0000-0000-000072030000}"/>
    <cellStyle name="Normal 31 39" xfId="932" xr:uid="{00000000-0005-0000-0000-000073030000}"/>
    <cellStyle name="Normal 31 4" xfId="933" xr:uid="{00000000-0005-0000-0000-000074030000}"/>
    <cellStyle name="Normal 31 40" xfId="934" xr:uid="{00000000-0005-0000-0000-000075030000}"/>
    <cellStyle name="Normal 31 41" xfId="935" xr:uid="{00000000-0005-0000-0000-000076030000}"/>
    <cellStyle name="Normal 31 42" xfId="936" xr:uid="{00000000-0005-0000-0000-000077030000}"/>
    <cellStyle name="Normal 31 43" xfId="937" xr:uid="{00000000-0005-0000-0000-000078030000}"/>
    <cellStyle name="Normal 31 44" xfId="938" xr:uid="{00000000-0005-0000-0000-000079030000}"/>
    <cellStyle name="Normal 31 45" xfId="939" xr:uid="{00000000-0005-0000-0000-00007A030000}"/>
    <cellStyle name="Normal 31 46" xfId="940" xr:uid="{00000000-0005-0000-0000-00007B030000}"/>
    <cellStyle name="Normal 31 47" xfId="941" xr:uid="{00000000-0005-0000-0000-00007C030000}"/>
    <cellStyle name="Normal 31 48" xfId="942" xr:uid="{00000000-0005-0000-0000-00007D030000}"/>
    <cellStyle name="Normal 31 49" xfId="943" xr:uid="{00000000-0005-0000-0000-00007E030000}"/>
    <cellStyle name="Normal 31 5" xfId="944" xr:uid="{00000000-0005-0000-0000-00007F030000}"/>
    <cellStyle name="Normal 31 50" xfId="945" xr:uid="{00000000-0005-0000-0000-000080030000}"/>
    <cellStyle name="Normal 31 51" xfId="946" xr:uid="{00000000-0005-0000-0000-000081030000}"/>
    <cellStyle name="Normal 31 52" xfId="947" xr:uid="{00000000-0005-0000-0000-000082030000}"/>
    <cellStyle name="Normal 31 53" xfId="948" xr:uid="{00000000-0005-0000-0000-000083030000}"/>
    <cellStyle name="Normal 31 54" xfId="949" xr:uid="{00000000-0005-0000-0000-000084030000}"/>
    <cellStyle name="Normal 31 55" xfId="950" xr:uid="{00000000-0005-0000-0000-000085030000}"/>
    <cellStyle name="Normal 31 56" xfId="951" xr:uid="{00000000-0005-0000-0000-000086030000}"/>
    <cellStyle name="Normal 31 57" xfId="952" xr:uid="{00000000-0005-0000-0000-000087030000}"/>
    <cellStyle name="Normal 31 58" xfId="953" xr:uid="{00000000-0005-0000-0000-000088030000}"/>
    <cellStyle name="Normal 31 59" xfId="954" xr:uid="{00000000-0005-0000-0000-000089030000}"/>
    <cellStyle name="Normal 31 6" xfId="955" xr:uid="{00000000-0005-0000-0000-00008A030000}"/>
    <cellStyle name="Normal 31 60" xfId="956" xr:uid="{00000000-0005-0000-0000-00008B030000}"/>
    <cellStyle name="Normal 31 61" xfId="957" xr:uid="{00000000-0005-0000-0000-00008C030000}"/>
    <cellStyle name="Normal 31 62" xfId="958" xr:uid="{00000000-0005-0000-0000-00008D030000}"/>
    <cellStyle name="Normal 31 63" xfId="959" xr:uid="{00000000-0005-0000-0000-00008E030000}"/>
    <cellStyle name="Normal 31 64" xfId="960" xr:uid="{00000000-0005-0000-0000-00008F030000}"/>
    <cellStyle name="Normal 31 65" xfId="961" xr:uid="{00000000-0005-0000-0000-000090030000}"/>
    <cellStyle name="Normal 31 66" xfId="962" xr:uid="{00000000-0005-0000-0000-000091030000}"/>
    <cellStyle name="Normal 31 67" xfId="963" xr:uid="{00000000-0005-0000-0000-000092030000}"/>
    <cellStyle name="Normal 31 7" xfId="964" xr:uid="{00000000-0005-0000-0000-000093030000}"/>
    <cellStyle name="Normal 31 8" xfId="965" xr:uid="{00000000-0005-0000-0000-000094030000}"/>
    <cellStyle name="Normal 31 9" xfId="966" xr:uid="{00000000-0005-0000-0000-000095030000}"/>
    <cellStyle name="Normal 32" xfId="153" xr:uid="{00000000-0005-0000-0000-000096030000}"/>
    <cellStyle name="Normal 33" xfId="154" xr:uid="{00000000-0005-0000-0000-000097030000}"/>
    <cellStyle name="Normal 33 10" xfId="967" xr:uid="{00000000-0005-0000-0000-000098030000}"/>
    <cellStyle name="Normal 33 11" xfId="968" xr:uid="{00000000-0005-0000-0000-000099030000}"/>
    <cellStyle name="Normal 33 12" xfId="969" xr:uid="{00000000-0005-0000-0000-00009A030000}"/>
    <cellStyle name="Normal 33 13" xfId="970" xr:uid="{00000000-0005-0000-0000-00009B030000}"/>
    <cellStyle name="Normal 33 14" xfId="971" xr:uid="{00000000-0005-0000-0000-00009C030000}"/>
    <cellStyle name="Normal 33 15" xfId="972" xr:uid="{00000000-0005-0000-0000-00009D030000}"/>
    <cellStyle name="Normal 33 16" xfId="973" xr:uid="{00000000-0005-0000-0000-00009E030000}"/>
    <cellStyle name="Normal 33 17" xfId="974" xr:uid="{00000000-0005-0000-0000-00009F030000}"/>
    <cellStyle name="Normal 33 18" xfId="975" xr:uid="{00000000-0005-0000-0000-0000A0030000}"/>
    <cellStyle name="Normal 33 19" xfId="976" xr:uid="{00000000-0005-0000-0000-0000A1030000}"/>
    <cellStyle name="Normal 33 2" xfId="155" xr:uid="{00000000-0005-0000-0000-0000A2030000}"/>
    <cellStyle name="Normal 33 20" xfId="977" xr:uid="{00000000-0005-0000-0000-0000A3030000}"/>
    <cellStyle name="Normal 33 21" xfId="978" xr:uid="{00000000-0005-0000-0000-0000A4030000}"/>
    <cellStyle name="Normal 33 22" xfId="979" xr:uid="{00000000-0005-0000-0000-0000A5030000}"/>
    <cellStyle name="Normal 33 23" xfId="980" xr:uid="{00000000-0005-0000-0000-0000A6030000}"/>
    <cellStyle name="Normal 33 24" xfId="981" xr:uid="{00000000-0005-0000-0000-0000A7030000}"/>
    <cellStyle name="Normal 33 25" xfId="982" xr:uid="{00000000-0005-0000-0000-0000A8030000}"/>
    <cellStyle name="Normal 33 26" xfId="983" xr:uid="{00000000-0005-0000-0000-0000A9030000}"/>
    <cellStyle name="Normal 33 27" xfId="984" xr:uid="{00000000-0005-0000-0000-0000AA030000}"/>
    <cellStyle name="Normal 33 28" xfId="985" xr:uid="{00000000-0005-0000-0000-0000AB030000}"/>
    <cellStyle name="Normal 33 29" xfId="986" xr:uid="{00000000-0005-0000-0000-0000AC030000}"/>
    <cellStyle name="Normal 33 3" xfId="987" xr:uid="{00000000-0005-0000-0000-0000AD030000}"/>
    <cellStyle name="Normal 33 30" xfId="988" xr:uid="{00000000-0005-0000-0000-0000AE030000}"/>
    <cellStyle name="Normal 33 31" xfId="989" xr:uid="{00000000-0005-0000-0000-0000AF030000}"/>
    <cellStyle name="Normal 33 32" xfId="990" xr:uid="{00000000-0005-0000-0000-0000B0030000}"/>
    <cellStyle name="Normal 33 33" xfId="991" xr:uid="{00000000-0005-0000-0000-0000B1030000}"/>
    <cellStyle name="Normal 33 34" xfId="992" xr:uid="{00000000-0005-0000-0000-0000B2030000}"/>
    <cellStyle name="Normal 33 35" xfId="993" xr:uid="{00000000-0005-0000-0000-0000B3030000}"/>
    <cellStyle name="Normal 33 36" xfId="994" xr:uid="{00000000-0005-0000-0000-0000B4030000}"/>
    <cellStyle name="Normal 33 37" xfId="995" xr:uid="{00000000-0005-0000-0000-0000B5030000}"/>
    <cellStyle name="Normal 33 38" xfId="996" xr:uid="{00000000-0005-0000-0000-0000B6030000}"/>
    <cellStyle name="Normal 33 39" xfId="997" xr:uid="{00000000-0005-0000-0000-0000B7030000}"/>
    <cellStyle name="Normal 33 4" xfId="998" xr:uid="{00000000-0005-0000-0000-0000B8030000}"/>
    <cellStyle name="Normal 33 40" xfId="999" xr:uid="{00000000-0005-0000-0000-0000B9030000}"/>
    <cellStyle name="Normal 33 41" xfId="1000" xr:uid="{00000000-0005-0000-0000-0000BA030000}"/>
    <cellStyle name="Normal 33 42" xfId="1001" xr:uid="{00000000-0005-0000-0000-0000BB030000}"/>
    <cellStyle name="Normal 33 43" xfId="1002" xr:uid="{00000000-0005-0000-0000-0000BC030000}"/>
    <cellStyle name="Normal 33 44" xfId="1003" xr:uid="{00000000-0005-0000-0000-0000BD030000}"/>
    <cellStyle name="Normal 33 45" xfId="1004" xr:uid="{00000000-0005-0000-0000-0000BE030000}"/>
    <cellStyle name="Normal 33 46" xfId="1005" xr:uid="{00000000-0005-0000-0000-0000BF030000}"/>
    <cellStyle name="Normal 33 47" xfId="1006" xr:uid="{00000000-0005-0000-0000-0000C0030000}"/>
    <cellStyle name="Normal 33 48" xfId="1007" xr:uid="{00000000-0005-0000-0000-0000C1030000}"/>
    <cellStyle name="Normal 33 49" xfId="1008" xr:uid="{00000000-0005-0000-0000-0000C2030000}"/>
    <cellStyle name="Normal 33 5" xfId="1009" xr:uid="{00000000-0005-0000-0000-0000C3030000}"/>
    <cellStyle name="Normal 33 50" xfId="1010" xr:uid="{00000000-0005-0000-0000-0000C4030000}"/>
    <cellStyle name="Normal 33 51" xfId="1011" xr:uid="{00000000-0005-0000-0000-0000C5030000}"/>
    <cellStyle name="Normal 33 52" xfId="1012" xr:uid="{00000000-0005-0000-0000-0000C6030000}"/>
    <cellStyle name="Normal 33 53" xfId="1013" xr:uid="{00000000-0005-0000-0000-0000C7030000}"/>
    <cellStyle name="Normal 33 54" xfId="1014" xr:uid="{00000000-0005-0000-0000-0000C8030000}"/>
    <cellStyle name="Normal 33 55" xfId="1015" xr:uid="{00000000-0005-0000-0000-0000C9030000}"/>
    <cellStyle name="Normal 33 56" xfId="1016" xr:uid="{00000000-0005-0000-0000-0000CA030000}"/>
    <cellStyle name="Normal 33 57" xfId="1017" xr:uid="{00000000-0005-0000-0000-0000CB030000}"/>
    <cellStyle name="Normal 33 58" xfId="1018" xr:uid="{00000000-0005-0000-0000-0000CC030000}"/>
    <cellStyle name="Normal 33 59" xfId="1019" xr:uid="{00000000-0005-0000-0000-0000CD030000}"/>
    <cellStyle name="Normal 33 6" xfId="1020" xr:uid="{00000000-0005-0000-0000-0000CE030000}"/>
    <cellStyle name="Normal 33 60" xfId="1021" xr:uid="{00000000-0005-0000-0000-0000CF030000}"/>
    <cellStyle name="Normal 33 61" xfId="1022" xr:uid="{00000000-0005-0000-0000-0000D0030000}"/>
    <cellStyle name="Normal 33 62" xfId="1023" xr:uid="{00000000-0005-0000-0000-0000D1030000}"/>
    <cellStyle name="Normal 33 63" xfId="1024" xr:uid="{00000000-0005-0000-0000-0000D2030000}"/>
    <cellStyle name="Normal 33 64" xfId="1025" xr:uid="{00000000-0005-0000-0000-0000D3030000}"/>
    <cellStyle name="Normal 33 65" xfId="1026" xr:uid="{00000000-0005-0000-0000-0000D4030000}"/>
    <cellStyle name="Normal 33 66" xfId="1027" xr:uid="{00000000-0005-0000-0000-0000D5030000}"/>
    <cellStyle name="Normal 33 67" xfId="1028" xr:uid="{00000000-0005-0000-0000-0000D6030000}"/>
    <cellStyle name="Normal 33 7" xfId="1029" xr:uid="{00000000-0005-0000-0000-0000D7030000}"/>
    <cellStyle name="Normal 33 8" xfId="1030" xr:uid="{00000000-0005-0000-0000-0000D8030000}"/>
    <cellStyle name="Normal 33 9" xfId="1031" xr:uid="{00000000-0005-0000-0000-0000D9030000}"/>
    <cellStyle name="Normal 34" xfId="156" xr:uid="{00000000-0005-0000-0000-0000DA030000}"/>
    <cellStyle name="Normal 34 10" xfId="1032" xr:uid="{00000000-0005-0000-0000-0000DB030000}"/>
    <cellStyle name="Normal 34 11" xfId="1033" xr:uid="{00000000-0005-0000-0000-0000DC030000}"/>
    <cellStyle name="Normal 34 12" xfId="1034" xr:uid="{00000000-0005-0000-0000-0000DD030000}"/>
    <cellStyle name="Normal 34 13" xfId="1035" xr:uid="{00000000-0005-0000-0000-0000DE030000}"/>
    <cellStyle name="Normal 34 14" xfId="1036" xr:uid="{00000000-0005-0000-0000-0000DF030000}"/>
    <cellStyle name="Normal 34 15" xfId="1037" xr:uid="{00000000-0005-0000-0000-0000E0030000}"/>
    <cellStyle name="Normal 34 16" xfId="1038" xr:uid="{00000000-0005-0000-0000-0000E1030000}"/>
    <cellStyle name="Normal 34 17" xfId="1039" xr:uid="{00000000-0005-0000-0000-0000E2030000}"/>
    <cellStyle name="Normal 34 18" xfId="1040" xr:uid="{00000000-0005-0000-0000-0000E3030000}"/>
    <cellStyle name="Normal 34 19" xfId="1041" xr:uid="{00000000-0005-0000-0000-0000E4030000}"/>
    <cellStyle name="Normal 34 2" xfId="1042" xr:uid="{00000000-0005-0000-0000-0000E5030000}"/>
    <cellStyle name="Normal 34 20" xfId="1043" xr:uid="{00000000-0005-0000-0000-0000E6030000}"/>
    <cellStyle name="Normal 34 21" xfId="1044" xr:uid="{00000000-0005-0000-0000-0000E7030000}"/>
    <cellStyle name="Normal 34 22" xfId="1045" xr:uid="{00000000-0005-0000-0000-0000E8030000}"/>
    <cellStyle name="Normal 34 23" xfId="1046" xr:uid="{00000000-0005-0000-0000-0000E9030000}"/>
    <cellStyle name="Normal 34 24" xfId="1047" xr:uid="{00000000-0005-0000-0000-0000EA030000}"/>
    <cellStyle name="Normal 34 25" xfId="1048" xr:uid="{00000000-0005-0000-0000-0000EB030000}"/>
    <cellStyle name="Normal 34 26" xfId="1049" xr:uid="{00000000-0005-0000-0000-0000EC030000}"/>
    <cellStyle name="Normal 34 27" xfId="1050" xr:uid="{00000000-0005-0000-0000-0000ED030000}"/>
    <cellStyle name="Normal 34 28" xfId="1051" xr:uid="{00000000-0005-0000-0000-0000EE030000}"/>
    <cellStyle name="Normal 34 29" xfId="1052" xr:uid="{00000000-0005-0000-0000-0000EF030000}"/>
    <cellStyle name="Normal 34 3" xfId="1053" xr:uid="{00000000-0005-0000-0000-0000F0030000}"/>
    <cellStyle name="Normal 34 30" xfId="1054" xr:uid="{00000000-0005-0000-0000-0000F1030000}"/>
    <cellStyle name="Normal 34 31" xfId="1055" xr:uid="{00000000-0005-0000-0000-0000F2030000}"/>
    <cellStyle name="Normal 34 32" xfId="1056" xr:uid="{00000000-0005-0000-0000-0000F3030000}"/>
    <cellStyle name="Normal 34 33" xfId="1057" xr:uid="{00000000-0005-0000-0000-0000F4030000}"/>
    <cellStyle name="Normal 34 34" xfId="1058" xr:uid="{00000000-0005-0000-0000-0000F5030000}"/>
    <cellStyle name="Normal 34 35" xfId="1059" xr:uid="{00000000-0005-0000-0000-0000F6030000}"/>
    <cellStyle name="Normal 34 36" xfId="1060" xr:uid="{00000000-0005-0000-0000-0000F7030000}"/>
    <cellStyle name="Normal 34 37" xfId="1061" xr:uid="{00000000-0005-0000-0000-0000F8030000}"/>
    <cellStyle name="Normal 34 38" xfId="1062" xr:uid="{00000000-0005-0000-0000-0000F9030000}"/>
    <cellStyle name="Normal 34 39" xfId="1063" xr:uid="{00000000-0005-0000-0000-0000FA030000}"/>
    <cellStyle name="Normal 34 4" xfId="1064" xr:uid="{00000000-0005-0000-0000-0000FB030000}"/>
    <cellStyle name="Normal 34 40" xfId="1065" xr:uid="{00000000-0005-0000-0000-0000FC030000}"/>
    <cellStyle name="Normal 34 41" xfId="1066" xr:uid="{00000000-0005-0000-0000-0000FD030000}"/>
    <cellStyle name="Normal 34 42" xfId="1067" xr:uid="{00000000-0005-0000-0000-0000FE030000}"/>
    <cellStyle name="Normal 34 43" xfId="1068" xr:uid="{00000000-0005-0000-0000-0000FF030000}"/>
    <cellStyle name="Normal 34 44" xfId="1069" xr:uid="{00000000-0005-0000-0000-000000040000}"/>
    <cellStyle name="Normal 34 45" xfId="1070" xr:uid="{00000000-0005-0000-0000-000001040000}"/>
    <cellStyle name="Normal 34 46" xfId="1071" xr:uid="{00000000-0005-0000-0000-000002040000}"/>
    <cellStyle name="Normal 34 47" xfId="1072" xr:uid="{00000000-0005-0000-0000-000003040000}"/>
    <cellStyle name="Normal 34 48" xfId="1073" xr:uid="{00000000-0005-0000-0000-000004040000}"/>
    <cellStyle name="Normal 34 49" xfId="1074" xr:uid="{00000000-0005-0000-0000-000005040000}"/>
    <cellStyle name="Normal 34 5" xfId="1075" xr:uid="{00000000-0005-0000-0000-000006040000}"/>
    <cellStyle name="Normal 34 50" xfId="1076" xr:uid="{00000000-0005-0000-0000-000007040000}"/>
    <cellStyle name="Normal 34 51" xfId="1077" xr:uid="{00000000-0005-0000-0000-000008040000}"/>
    <cellStyle name="Normal 34 52" xfId="1078" xr:uid="{00000000-0005-0000-0000-000009040000}"/>
    <cellStyle name="Normal 34 53" xfId="1079" xr:uid="{00000000-0005-0000-0000-00000A040000}"/>
    <cellStyle name="Normal 34 54" xfId="1080" xr:uid="{00000000-0005-0000-0000-00000B040000}"/>
    <cellStyle name="Normal 34 55" xfId="1081" xr:uid="{00000000-0005-0000-0000-00000C040000}"/>
    <cellStyle name="Normal 34 56" xfId="1082" xr:uid="{00000000-0005-0000-0000-00000D040000}"/>
    <cellStyle name="Normal 34 57" xfId="1083" xr:uid="{00000000-0005-0000-0000-00000E040000}"/>
    <cellStyle name="Normal 34 58" xfId="1084" xr:uid="{00000000-0005-0000-0000-00000F040000}"/>
    <cellStyle name="Normal 34 59" xfId="1085" xr:uid="{00000000-0005-0000-0000-000010040000}"/>
    <cellStyle name="Normal 34 6" xfId="1086" xr:uid="{00000000-0005-0000-0000-000011040000}"/>
    <cellStyle name="Normal 34 60" xfId="1087" xr:uid="{00000000-0005-0000-0000-000012040000}"/>
    <cellStyle name="Normal 34 61" xfId="1088" xr:uid="{00000000-0005-0000-0000-000013040000}"/>
    <cellStyle name="Normal 34 62" xfId="1089" xr:uid="{00000000-0005-0000-0000-000014040000}"/>
    <cellStyle name="Normal 34 63" xfId="1090" xr:uid="{00000000-0005-0000-0000-000015040000}"/>
    <cellStyle name="Normal 34 64" xfId="1091" xr:uid="{00000000-0005-0000-0000-000016040000}"/>
    <cellStyle name="Normal 34 65" xfId="1092" xr:uid="{00000000-0005-0000-0000-000017040000}"/>
    <cellStyle name="Normal 34 66" xfId="1093" xr:uid="{00000000-0005-0000-0000-000018040000}"/>
    <cellStyle name="Normal 34 7" xfId="1094" xr:uid="{00000000-0005-0000-0000-000019040000}"/>
    <cellStyle name="Normal 34 8" xfId="1095" xr:uid="{00000000-0005-0000-0000-00001A040000}"/>
    <cellStyle name="Normal 34 9" xfId="1096" xr:uid="{00000000-0005-0000-0000-00001B040000}"/>
    <cellStyle name="Normal 35" xfId="157" xr:uid="{00000000-0005-0000-0000-00001C040000}"/>
    <cellStyle name="Normal 35 10" xfId="1097" xr:uid="{00000000-0005-0000-0000-00001D040000}"/>
    <cellStyle name="Normal 35 11" xfId="1098" xr:uid="{00000000-0005-0000-0000-00001E040000}"/>
    <cellStyle name="Normal 35 12" xfId="1099" xr:uid="{00000000-0005-0000-0000-00001F040000}"/>
    <cellStyle name="Normal 35 13" xfId="1100" xr:uid="{00000000-0005-0000-0000-000020040000}"/>
    <cellStyle name="Normal 35 14" xfId="1101" xr:uid="{00000000-0005-0000-0000-000021040000}"/>
    <cellStyle name="Normal 35 15" xfId="1102" xr:uid="{00000000-0005-0000-0000-000022040000}"/>
    <cellStyle name="Normal 35 16" xfId="1103" xr:uid="{00000000-0005-0000-0000-000023040000}"/>
    <cellStyle name="Normal 35 17" xfId="1104" xr:uid="{00000000-0005-0000-0000-000024040000}"/>
    <cellStyle name="Normal 35 18" xfId="1105" xr:uid="{00000000-0005-0000-0000-000025040000}"/>
    <cellStyle name="Normal 35 19" xfId="1106" xr:uid="{00000000-0005-0000-0000-000026040000}"/>
    <cellStyle name="Normal 35 2" xfId="158" xr:uid="{00000000-0005-0000-0000-000027040000}"/>
    <cellStyle name="Normal 35 20" xfId="1107" xr:uid="{00000000-0005-0000-0000-000028040000}"/>
    <cellStyle name="Normal 35 21" xfId="1108" xr:uid="{00000000-0005-0000-0000-000029040000}"/>
    <cellStyle name="Normal 35 22" xfId="1109" xr:uid="{00000000-0005-0000-0000-00002A040000}"/>
    <cellStyle name="Normal 35 23" xfId="1110" xr:uid="{00000000-0005-0000-0000-00002B040000}"/>
    <cellStyle name="Normal 35 24" xfId="1111" xr:uid="{00000000-0005-0000-0000-00002C040000}"/>
    <cellStyle name="Normal 35 25" xfId="1112" xr:uid="{00000000-0005-0000-0000-00002D040000}"/>
    <cellStyle name="Normal 35 26" xfId="1113" xr:uid="{00000000-0005-0000-0000-00002E040000}"/>
    <cellStyle name="Normal 35 27" xfId="1114" xr:uid="{00000000-0005-0000-0000-00002F040000}"/>
    <cellStyle name="Normal 35 28" xfId="1115" xr:uid="{00000000-0005-0000-0000-000030040000}"/>
    <cellStyle name="Normal 35 29" xfId="1116" xr:uid="{00000000-0005-0000-0000-000031040000}"/>
    <cellStyle name="Normal 35 3" xfId="1117" xr:uid="{00000000-0005-0000-0000-000032040000}"/>
    <cellStyle name="Normal 35 30" xfId="1118" xr:uid="{00000000-0005-0000-0000-000033040000}"/>
    <cellStyle name="Normal 35 31" xfId="1119" xr:uid="{00000000-0005-0000-0000-000034040000}"/>
    <cellStyle name="Normal 35 32" xfId="1120" xr:uid="{00000000-0005-0000-0000-000035040000}"/>
    <cellStyle name="Normal 35 33" xfId="1121" xr:uid="{00000000-0005-0000-0000-000036040000}"/>
    <cellStyle name="Normal 35 34" xfId="1122" xr:uid="{00000000-0005-0000-0000-000037040000}"/>
    <cellStyle name="Normal 35 35" xfId="1123" xr:uid="{00000000-0005-0000-0000-000038040000}"/>
    <cellStyle name="Normal 35 36" xfId="1124" xr:uid="{00000000-0005-0000-0000-000039040000}"/>
    <cellStyle name="Normal 35 37" xfId="1125" xr:uid="{00000000-0005-0000-0000-00003A040000}"/>
    <cellStyle name="Normal 35 38" xfId="1126" xr:uid="{00000000-0005-0000-0000-00003B040000}"/>
    <cellStyle name="Normal 35 39" xfId="1127" xr:uid="{00000000-0005-0000-0000-00003C040000}"/>
    <cellStyle name="Normal 35 4" xfId="1128" xr:uid="{00000000-0005-0000-0000-00003D040000}"/>
    <cellStyle name="Normal 35 40" xfId="1129" xr:uid="{00000000-0005-0000-0000-00003E040000}"/>
    <cellStyle name="Normal 35 41" xfId="1130" xr:uid="{00000000-0005-0000-0000-00003F040000}"/>
    <cellStyle name="Normal 35 42" xfId="1131" xr:uid="{00000000-0005-0000-0000-000040040000}"/>
    <cellStyle name="Normal 35 43" xfId="1132" xr:uid="{00000000-0005-0000-0000-000041040000}"/>
    <cellStyle name="Normal 35 44" xfId="1133" xr:uid="{00000000-0005-0000-0000-000042040000}"/>
    <cellStyle name="Normal 35 45" xfId="1134" xr:uid="{00000000-0005-0000-0000-000043040000}"/>
    <cellStyle name="Normal 35 46" xfId="1135" xr:uid="{00000000-0005-0000-0000-000044040000}"/>
    <cellStyle name="Normal 35 47" xfId="1136" xr:uid="{00000000-0005-0000-0000-000045040000}"/>
    <cellStyle name="Normal 35 48" xfId="1137" xr:uid="{00000000-0005-0000-0000-000046040000}"/>
    <cellStyle name="Normal 35 49" xfId="1138" xr:uid="{00000000-0005-0000-0000-000047040000}"/>
    <cellStyle name="Normal 35 5" xfId="1139" xr:uid="{00000000-0005-0000-0000-000048040000}"/>
    <cellStyle name="Normal 35 50" xfId="1140" xr:uid="{00000000-0005-0000-0000-000049040000}"/>
    <cellStyle name="Normal 35 51" xfId="1141" xr:uid="{00000000-0005-0000-0000-00004A040000}"/>
    <cellStyle name="Normal 35 52" xfId="1142" xr:uid="{00000000-0005-0000-0000-00004B040000}"/>
    <cellStyle name="Normal 35 53" xfId="1143" xr:uid="{00000000-0005-0000-0000-00004C040000}"/>
    <cellStyle name="Normal 35 54" xfId="1144" xr:uid="{00000000-0005-0000-0000-00004D040000}"/>
    <cellStyle name="Normal 35 55" xfId="1145" xr:uid="{00000000-0005-0000-0000-00004E040000}"/>
    <cellStyle name="Normal 35 56" xfId="1146" xr:uid="{00000000-0005-0000-0000-00004F040000}"/>
    <cellStyle name="Normal 35 57" xfId="1147" xr:uid="{00000000-0005-0000-0000-000050040000}"/>
    <cellStyle name="Normal 35 58" xfId="1148" xr:uid="{00000000-0005-0000-0000-000051040000}"/>
    <cellStyle name="Normal 35 59" xfId="1149" xr:uid="{00000000-0005-0000-0000-000052040000}"/>
    <cellStyle name="Normal 35 6" xfId="1150" xr:uid="{00000000-0005-0000-0000-000053040000}"/>
    <cellStyle name="Normal 35 60" xfId="1151" xr:uid="{00000000-0005-0000-0000-000054040000}"/>
    <cellStyle name="Normal 35 61" xfId="1152" xr:uid="{00000000-0005-0000-0000-000055040000}"/>
    <cellStyle name="Normal 35 62" xfId="1153" xr:uid="{00000000-0005-0000-0000-000056040000}"/>
    <cellStyle name="Normal 35 63" xfId="1154" xr:uid="{00000000-0005-0000-0000-000057040000}"/>
    <cellStyle name="Normal 35 64" xfId="1155" xr:uid="{00000000-0005-0000-0000-000058040000}"/>
    <cellStyle name="Normal 35 65" xfId="1156" xr:uid="{00000000-0005-0000-0000-000059040000}"/>
    <cellStyle name="Normal 35 66" xfId="1157" xr:uid="{00000000-0005-0000-0000-00005A040000}"/>
    <cellStyle name="Normal 35 67" xfId="1158" xr:uid="{00000000-0005-0000-0000-00005B040000}"/>
    <cellStyle name="Normal 35 7" xfId="1159" xr:uid="{00000000-0005-0000-0000-00005C040000}"/>
    <cellStyle name="Normal 35 8" xfId="1160" xr:uid="{00000000-0005-0000-0000-00005D040000}"/>
    <cellStyle name="Normal 35 9" xfId="1161" xr:uid="{00000000-0005-0000-0000-00005E040000}"/>
    <cellStyle name="Normal 36" xfId="159" xr:uid="{00000000-0005-0000-0000-00005F040000}"/>
    <cellStyle name="Normal 36 2" xfId="202" xr:uid="{00000000-0005-0000-0000-000060040000}"/>
    <cellStyle name="Normal 37" xfId="160" xr:uid="{00000000-0005-0000-0000-000061040000}"/>
    <cellStyle name="Normal 37 10" xfId="1162" xr:uid="{00000000-0005-0000-0000-000062040000}"/>
    <cellStyle name="Normal 37 11" xfId="1163" xr:uid="{00000000-0005-0000-0000-000063040000}"/>
    <cellStyle name="Normal 37 12" xfId="1164" xr:uid="{00000000-0005-0000-0000-000064040000}"/>
    <cellStyle name="Normal 37 13" xfId="1165" xr:uid="{00000000-0005-0000-0000-000065040000}"/>
    <cellStyle name="Normal 37 14" xfId="1166" xr:uid="{00000000-0005-0000-0000-000066040000}"/>
    <cellStyle name="Normal 37 15" xfId="1167" xr:uid="{00000000-0005-0000-0000-000067040000}"/>
    <cellStyle name="Normal 37 16" xfId="1168" xr:uid="{00000000-0005-0000-0000-000068040000}"/>
    <cellStyle name="Normal 37 17" xfId="1169" xr:uid="{00000000-0005-0000-0000-000069040000}"/>
    <cellStyle name="Normal 37 18" xfId="1170" xr:uid="{00000000-0005-0000-0000-00006A040000}"/>
    <cellStyle name="Normal 37 19" xfId="1171" xr:uid="{00000000-0005-0000-0000-00006B040000}"/>
    <cellStyle name="Normal 37 2" xfId="161" xr:uid="{00000000-0005-0000-0000-00006C040000}"/>
    <cellStyle name="Normal 37 20" xfId="1172" xr:uid="{00000000-0005-0000-0000-00006D040000}"/>
    <cellStyle name="Normal 37 21" xfId="1173" xr:uid="{00000000-0005-0000-0000-00006E040000}"/>
    <cellStyle name="Normal 37 22" xfId="1174" xr:uid="{00000000-0005-0000-0000-00006F040000}"/>
    <cellStyle name="Normal 37 23" xfId="1175" xr:uid="{00000000-0005-0000-0000-000070040000}"/>
    <cellStyle name="Normal 37 24" xfId="1176" xr:uid="{00000000-0005-0000-0000-000071040000}"/>
    <cellStyle name="Normal 37 25" xfId="1177" xr:uid="{00000000-0005-0000-0000-000072040000}"/>
    <cellStyle name="Normal 37 26" xfId="1178" xr:uid="{00000000-0005-0000-0000-000073040000}"/>
    <cellStyle name="Normal 37 27" xfId="1179" xr:uid="{00000000-0005-0000-0000-000074040000}"/>
    <cellStyle name="Normal 37 28" xfId="1180" xr:uid="{00000000-0005-0000-0000-000075040000}"/>
    <cellStyle name="Normal 37 29" xfId="1181" xr:uid="{00000000-0005-0000-0000-000076040000}"/>
    <cellStyle name="Normal 37 3" xfId="1182" xr:uid="{00000000-0005-0000-0000-000077040000}"/>
    <cellStyle name="Normal 37 30" xfId="1183" xr:uid="{00000000-0005-0000-0000-000078040000}"/>
    <cellStyle name="Normal 37 31" xfId="1184" xr:uid="{00000000-0005-0000-0000-000079040000}"/>
    <cellStyle name="Normal 37 32" xfId="1185" xr:uid="{00000000-0005-0000-0000-00007A040000}"/>
    <cellStyle name="Normal 37 33" xfId="1186" xr:uid="{00000000-0005-0000-0000-00007B040000}"/>
    <cellStyle name="Normal 37 34" xfId="1187" xr:uid="{00000000-0005-0000-0000-00007C040000}"/>
    <cellStyle name="Normal 37 35" xfId="1188" xr:uid="{00000000-0005-0000-0000-00007D040000}"/>
    <cellStyle name="Normal 37 36" xfId="1189" xr:uid="{00000000-0005-0000-0000-00007E040000}"/>
    <cellStyle name="Normal 37 37" xfId="1190" xr:uid="{00000000-0005-0000-0000-00007F040000}"/>
    <cellStyle name="Normal 37 38" xfId="1191" xr:uid="{00000000-0005-0000-0000-000080040000}"/>
    <cellStyle name="Normal 37 39" xfId="1192" xr:uid="{00000000-0005-0000-0000-000081040000}"/>
    <cellStyle name="Normal 37 4" xfId="1193" xr:uid="{00000000-0005-0000-0000-000082040000}"/>
    <cellStyle name="Normal 37 40" xfId="1194" xr:uid="{00000000-0005-0000-0000-000083040000}"/>
    <cellStyle name="Normal 37 41" xfId="1195" xr:uid="{00000000-0005-0000-0000-000084040000}"/>
    <cellStyle name="Normal 37 42" xfId="1196" xr:uid="{00000000-0005-0000-0000-000085040000}"/>
    <cellStyle name="Normal 37 43" xfId="1197" xr:uid="{00000000-0005-0000-0000-000086040000}"/>
    <cellStyle name="Normal 37 44" xfId="1198" xr:uid="{00000000-0005-0000-0000-000087040000}"/>
    <cellStyle name="Normal 37 45" xfId="1199" xr:uid="{00000000-0005-0000-0000-000088040000}"/>
    <cellStyle name="Normal 37 46" xfId="1200" xr:uid="{00000000-0005-0000-0000-000089040000}"/>
    <cellStyle name="Normal 37 47" xfId="1201" xr:uid="{00000000-0005-0000-0000-00008A040000}"/>
    <cellStyle name="Normal 37 48" xfId="1202" xr:uid="{00000000-0005-0000-0000-00008B040000}"/>
    <cellStyle name="Normal 37 49" xfId="1203" xr:uid="{00000000-0005-0000-0000-00008C040000}"/>
    <cellStyle name="Normal 37 5" xfId="1204" xr:uid="{00000000-0005-0000-0000-00008D040000}"/>
    <cellStyle name="Normal 37 50" xfId="1205" xr:uid="{00000000-0005-0000-0000-00008E040000}"/>
    <cellStyle name="Normal 37 51" xfId="1206" xr:uid="{00000000-0005-0000-0000-00008F040000}"/>
    <cellStyle name="Normal 37 52" xfId="1207" xr:uid="{00000000-0005-0000-0000-000090040000}"/>
    <cellStyle name="Normal 37 53" xfId="1208" xr:uid="{00000000-0005-0000-0000-000091040000}"/>
    <cellStyle name="Normal 37 54" xfId="1209" xr:uid="{00000000-0005-0000-0000-000092040000}"/>
    <cellStyle name="Normal 37 55" xfId="1210" xr:uid="{00000000-0005-0000-0000-000093040000}"/>
    <cellStyle name="Normal 37 56" xfId="1211" xr:uid="{00000000-0005-0000-0000-000094040000}"/>
    <cellStyle name="Normal 37 57" xfId="1212" xr:uid="{00000000-0005-0000-0000-000095040000}"/>
    <cellStyle name="Normal 37 58" xfId="1213" xr:uid="{00000000-0005-0000-0000-000096040000}"/>
    <cellStyle name="Normal 37 59" xfId="1214" xr:uid="{00000000-0005-0000-0000-000097040000}"/>
    <cellStyle name="Normal 37 6" xfId="1215" xr:uid="{00000000-0005-0000-0000-000098040000}"/>
    <cellStyle name="Normal 37 60" xfId="1216" xr:uid="{00000000-0005-0000-0000-000099040000}"/>
    <cellStyle name="Normal 37 61" xfId="1217" xr:uid="{00000000-0005-0000-0000-00009A040000}"/>
    <cellStyle name="Normal 37 62" xfId="1218" xr:uid="{00000000-0005-0000-0000-00009B040000}"/>
    <cellStyle name="Normal 37 63" xfId="1219" xr:uid="{00000000-0005-0000-0000-00009C040000}"/>
    <cellStyle name="Normal 37 64" xfId="1220" xr:uid="{00000000-0005-0000-0000-00009D040000}"/>
    <cellStyle name="Normal 37 65" xfId="1221" xr:uid="{00000000-0005-0000-0000-00009E040000}"/>
    <cellStyle name="Normal 37 66" xfId="1222" xr:uid="{00000000-0005-0000-0000-00009F040000}"/>
    <cellStyle name="Normal 37 67" xfId="1223" xr:uid="{00000000-0005-0000-0000-0000A0040000}"/>
    <cellStyle name="Normal 37 7" xfId="1224" xr:uid="{00000000-0005-0000-0000-0000A1040000}"/>
    <cellStyle name="Normal 37 8" xfId="1225" xr:uid="{00000000-0005-0000-0000-0000A2040000}"/>
    <cellStyle name="Normal 37 9" xfId="1226" xr:uid="{00000000-0005-0000-0000-0000A3040000}"/>
    <cellStyle name="Normal 38" xfId="1227" xr:uid="{00000000-0005-0000-0000-0000A4040000}"/>
    <cellStyle name="Normal 38 10" xfId="1228" xr:uid="{00000000-0005-0000-0000-0000A5040000}"/>
    <cellStyle name="Normal 38 11" xfId="1229" xr:uid="{00000000-0005-0000-0000-0000A6040000}"/>
    <cellStyle name="Normal 38 12" xfId="1230" xr:uid="{00000000-0005-0000-0000-0000A7040000}"/>
    <cellStyle name="Normal 38 13" xfId="1231" xr:uid="{00000000-0005-0000-0000-0000A8040000}"/>
    <cellStyle name="Normal 38 14" xfId="1232" xr:uid="{00000000-0005-0000-0000-0000A9040000}"/>
    <cellStyle name="Normal 38 15" xfId="1233" xr:uid="{00000000-0005-0000-0000-0000AA040000}"/>
    <cellStyle name="Normal 38 16" xfId="1234" xr:uid="{00000000-0005-0000-0000-0000AB040000}"/>
    <cellStyle name="Normal 38 17" xfId="1235" xr:uid="{00000000-0005-0000-0000-0000AC040000}"/>
    <cellStyle name="Normal 38 18" xfId="1236" xr:uid="{00000000-0005-0000-0000-0000AD040000}"/>
    <cellStyle name="Normal 38 19" xfId="1237" xr:uid="{00000000-0005-0000-0000-0000AE040000}"/>
    <cellStyle name="Normal 38 2" xfId="1238" xr:uid="{00000000-0005-0000-0000-0000AF040000}"/>
    <cellStyle name="Normal 38 20" xfId="1239" xr:uid="{00000000-0005-0000-0000-0000B0040000}"/>
    <cellStyle name="Normal 38 21" xfId="1240" xr:uid="{00000000-0005-0000-0000-0000B1040000}"/>
    <cellStyle name="Normal 38 22" xfId="1241" xr:uid="{00000000-0005-0000-0000-0000B2040000}"/>
    <cellStyle name="Normal 38 23" xfId="1242" xr:uid="{00000000-0005-0000-0000-0000B3040000}"/>
    <cellStyle name="Normal 38 24" xfId="1243" xr:uid="{00000000-0005-0000-0000-0000B4040000}"/>
    <cellStyle name="Normal 38 25" xfId="1244" xr:uid="{00000000-0005-0000-0000-0000B5040000}"/>
    <cellStyle name="Normal 38 26" xfId="1245" xr:uid="{00000000-0005-0000-0000-0000B6040000}"/>
    <cellStyle name="Normal 38 27" xfId="1246" xr:uid="{00000000-0005-0000-0000-0000B7040000}"/>
    <cellStyle name="Normal 38 28" xfId="1247" xr:uid="{00000000-0005-0000-0000-0000B8040000}"/>
    <cellStyle name="Normal 38 3" xfId="1248" xr:uid="{00000000-0005-0000-0000-0000B9040000}"/>
    <cellStyle name="Normal 38 4" xfId="1249" xr:uid="{00000000-0005-0000-0000-0000BA040000}"/>
    <cellStyle name="Normal 38 5" xfId="1250" xr:uid="{00000000-0005-0000-0000-0000BB040000}"/>
    <cellStyle name="Normal 38 6" xfId="1251" xr:uid="{00000000-0005-0000-0000-0000BC040000}"/>
    <cellStyle name="Normal 38 7" xfId="1252" xr:uid="{00000000-0005-0000-0000-0000BD040000}"/>
    <cellStyle name="Normal 38 8" xfId="1253" xr:uid="{00000000-0005-0000-0000-0000BE040000}"/>
    <cellStyle name="Normal 38 9" xfId="1254" xr:uid="{00000000-0005-0000-0000-0000BF040000}"/>
    <cellStyle name="Normal 39" xfId="162" xr:uid="{00000000-0005-0000-0000-0000C0040000}"/>
    <cellStyle name="Normal 39 10" xfId="1255" xr:uid="{00000000-0005-0000-0000-0000C1040000}"/>
    <cellStyle name="Normal 39 11" xfId="1256" xr:uid="{00000000-0005-0000-0000-0000C2040000}"/>
    <cellStyle name="Normal 39 12" xfId="1257" xr:uid="{00000000-0005-0000-0000-0000C3040000}"/>
    <cellStyle name="Normal 39 13" xfId="1258" xr:uid="{00000000-0005-0000-0000-0000C4040000}"/>
    <cellStyle name="Normal 39 14" xfId="1259" xr:uid="{00000000-0005-0000-0000-0000C5040000}"/>
    <cellStyle name="Normal 39 15" xfId="1260" xr:uid="{00000000-0005-0000-0000-0000C6040000}"/>
    <cellStyle name="Normal 39 16" xfId="1261" xr:uid="{00000000-0005-0000-0000-0000C7040000}"/>
    <cellStyle name="Normal 39 17" xfId="1262" xr:uid="{00000000-0005-0000-0000-0000C8040000}"/>
    <cellStyle name="Normal 39 18" xfId="1263" xr:uid="{00000000-0005-0000-0000-0000C9040000}"/>
    <cellStyle name="Normal 39 19" xfId="1264" xr:uid="{00000000-0005-0000-0000-0000CA040000}"/>
    <cellStyle name="Normal 39 2" xfId="163" xr:uid="{00000000-0005-0000-0000-0000CB040000}"/>
    <cellStyle name="Normal 39 20" xfId="1265" xr:uid="{00000000-0005-0000-0000-0000CC040000}"/>
    <cellStyle name="Normal 39 21" xfId="1266" xr:uid="{00000000-0005-0000-0000-0000CD040000}"/>
    <cellStyle name="Normal 39 22" xfId="1267" xr:uid="{00000000-0005-0000-0000-0000CE040000}"/>
    <cellStyle name="Normal 39 23" xfId="1268" xr:uid="{00000000-0005-0000-0000-0000CF040000}"/>
    <cellStyle name="Normal 39 24" xfId="1269" xr:uid="{00000000-0005-0000-0000-0000D0040000}"/>
    <cellStyle name="Normal 39 25" xfId="1270" xr:uid="{00000000-0005-0000-0000-0000D1040000}"/>
    <cellStyle name="Normal 39 26" xfId="1271" xr:uid="{00000000-0005-0000-0000-0000D2040000}"/>
    <cellStyle name="Normal 39 27" xfId="1272" xr:uid="{00000000-0005-0000-0000-0000D3040000}"/>
    <cellStyle name="Normal 39 28" xfId="1273" xr:uid="{00000000-0005-0000-0000-0000D4040000}"/>
    <cellStyle name="Normal 39 29" xfId="1274" xr:uid="{00000000-0005-0000-0000-0000D5040000}"/>
    <cellStyle name="Normal 39 3" xfId="1275" xr:uid="{00000000-0005-0000-0000-0000D6040000}"/>
    <cellStyle name="Normal 39 30" xfId="1276" xr:uid="{00000000-0005-0000-0000-0000D7040000}"/>
    <cellStyle name="Normal 39 31" xfId="1277" xr:uid="{00000000-0005-0000-0000-0000D8040000}"/>
    <cellStyle name="Normal 39 32" xfId="1278" xr:uid="{00000000-0005-0000-0000-0000D9040000}"/>
    <cellStyle name="Normal 39 33" xfId="1279" xr:uid="{00000000-0005-0000-0000-0000DA040000}"/>
    <cellStyle name="Normal 39 34" xfId="1280" xr:uid="{00000000-0005-0000-0000-0000DB040000}"/>
    <cellStyle name="Normal 39 35" xfId="1281" xr:uid="{00000000-0005-0000-0000-0000DC040000}"/>
    <cellStyle name="Normal 39 36" xfId="1282" xr:uid="{00000000-0005-0000-0000-0000DD040000}"/>
    <cellStyle name="Normal 39 37" xfId="1283" xr:uid="{00000000-0005-0000-0000-0000DE040000}"/>
    <cellStyle name="Normal 39 38" xfId="1284" xr:uid="{00000000-0005-0000-0000-0000DF040000}"/>
    <cellStyle name="Normal 39 39" xfId="1285" xr:uid="{00000000-0005-0000-0000-0000E0040000}"/>
    <cellStyle name="Normal 39 4" xfId="1286" xr:uid="{00000000-0005-0000-0000-0000E1040000}"/>
    <cellStyle name="Normal 39 40" xfId="1287" xr:uid="{00000000-0005-0000-0000-0000E2040000}"/>
    <cellStyle name="Normal 39 41" xfId="1288" xr:uid="{00000000-0005-0000-0000-0000E3040000}"/>
    <cellStyle name="Normal 39 42" xfId="1289" xr:uid="{00000000-0005-0000-0000-0000E4040000}"/>
    <cellStyle name="Normal 39 43" xfId="1290" xr:uid="{00000000-0005-0000-0000-0000E5040000}"/>
    <cellStyle name="Normal 39 44" xfId="1291" xr:uid="{00000000-0005-0000-0000-0000E6040000}"/>
    <cellStyle name="Normal 39 45" xfId="1292" xr:uid="{00000000-0005-0000-0000-0000E7040000}"/>
    <cellStyle name="Normal 39 46" xfId="1293" xr:uid="{00000000-0005-0000-0000-0000E8040000}"/>
    <cellStyle name="Normal 39 47" xfId="1294" xr:uid="{00000000-0005-0000-0000-0000E9040000}"/>
    <cellStyle name="Normal 39 48" xfId="1295" xr:uid="{00000000-0005-0000-0000-0000EA040000}"/>
    <cellStyle name="Normal 39 49" xfId="1296" xr:uid="{00000000-0005-0000-0000-0000EB040000}"/>
    <cellStyle name="Normal 39 5" xfId="1297" xr:uid="{00000000-0005-0000-0000-0000EC040000}"/>
    <cellStyle name="Normal 39 50" xfId="1298" xr:uid="{00000000-0005-0000-0000-0000ED040000}"/>
    <cellStyle name="Normal 39 51" xfId="1299" xr:uid="{00000000-0005-0000-0000-0000EE040000}"/>
    <cellStyle name="Normal 39 52" xfId="1300" xr:uid="{00000000-0005-0000-0000-0000EF040000}"/>
    <cellStyle name="Normal 39 53" xfId="1301" xr:uid="{00000000-0005-0000-0000-0000F0040000}"/>
    <cellStyle name="Normal 39 54" xfId="1302" xr:uid="{00000000-0005-0000-0000-0000F1040000}"/>
    <cellStyle name="Normal 39 55" xfId="1303" xr:uid="{00000000-0005-0000-0000-0000F2040000}"/>
    <cellStyle name="Normal 39 56" xfId="1304" xr:uid="{00000000-0005-0000-0000-0000F3040000}"/>
    <cellStyle name="Normal 39 57" xfId="1305" xr:uid="{00000000-0005-0000-0000-0000F4040000}"/>
    <cellStyle name="Normal 39 58" xfId="1306" xr:uid="{00000000-0005-0000-0000-0000F5040000}"/>
    <cellStyle name="Normal 39 59" xfId="1307" xr:uid="{00000000-0005-0000-0000-0000F6040000}"/>
    <cellStyle name="Normal 39 6" xfId="1308" xr:uid="{00000000-0005-0000-0000-0000F7040000}"/>
    <cellStyle name="Normal 39 60" xfId="1309" xr:uid="{00000000-0005-0000-0000-0000F8040000}"/>
    <cellStyle name="Normal 39 61" xfId="1310" xr:uid="{00000000-0005-0000-0000-0000F9040000}"/>
    <cellStyle name="Normal 39 62" xfId="1311" xr:uid="{00000000-0005-0000-0000-0000FA040000}"/>
    <cellStyle name="Normal 39 63" xfId="1312" xr:uid="{00000000-0005-0000-0000-0000FB040000}"/>
    <cellStyle name="Normal 39 64" xfId="1313" xr:uid="{00000000-0005-0000-0000-0000FC040000}"/>
    <cellStyle name="Normal 39 65" xfId="1314" xr:uid="{00000000-0005-0000-0000-0000FD040000}"/>
    <cellStyle name="Normal 39 66" xfId="1315" xr:uid="{00000000-0005-0000-0000-0000FE040000}"/>
    <cellStyle name="Normal 39 67" xfId="1316" xr:uid="{00000000-0005-0000-0000-0000FF040000}"/>
    <cellStyle name="Normal 39 7" xfId="1317" xr:uid="{00000000-0005-0000-0000-000000050000}"/>
    <cellStyle name="Normal 39 8" xfId="1318" xr:uid="{00000000-0005-0000-0000-000001050000}"/>
    <cellStyle name="Normal 39 9" xfId="1319" xr:uid="{00000000-0005-0000-0000-000002050000}"/>
    <cellStyle name="Normal 4" xfId="164" xr:uid="{00000000-0005-0000-0000-000003050000}"/>
    <cellStyle name="Normal 40" xfId="165" xr:uid="{00000000-0005-0000-0000-000004050000}"/>
    <cellStyle name="Normal 41" xfId="166" xr:uid="{00000000-0005-0000-0000-000005050000}"/>
    <cellStyle name="Normal 41 10" xfId="1320" xr:uid="{00000000-0005-0000-0000-000006050000}"/>
    <cellStyle name="Normal 41 11" xfId="1321" xr:uid="{00000000-0005-0000-0000-000007050000}"/>
    <cellStyle name="Normal 41 12" xfId="1322" xr:uid="{00000000-0005-0000-0000-000008050000}"/>
    <cellStyle name="Normal 41 13" xfId="1323" xr:uid="{00000000-0005-0000-0000-000009050000}"/>
    <cellStyle name="Normal 41 14" xfId="1324" xr:uid="{00000000-0005-0000-0000-00000A050000}"/>
    <cellStyle name="Normal 41 15" xfId="1325" xr:uid="{00000000-0005-0000-0000-00000B050000}"/>
    <cellStyle name="Normal 41 16" xfId="1326" xr:uid="{00000000-0005-0000-0000-00000C050000}"/>
    <cellStyle name="Normal 41 17" xfId="1327" xr:uid="{00000000-0005-0000-0000-00000D050000}"/>
    <cellStyle name="Normal 41 18" xfId="1328" xr:uid="{00000000-0005-0000-0000-00000E050000}"/>
    <cellStyle name="Normal 41 19" xfId="1329" xr:uid="{00000000-0005-0000-0000-00000F050000}"/>
    <cellStyle name="Normal 41 2" xfId="167" xr:uid="{00000000-0005-0000-0000-000010050000}"/>
    <cellStyle name="Normal 41 20" xfId="1330" xr:uid="{00000000-0005-0000-0000-000011050000}"/>
    <cellStyle name="Normal 41 21" xfId="1331" xr:uid="{00000000-0005-0000-0000-000012050000}"/>
    <cellStyle name="Normal 41 22" xfId="1332" xr:uid="{00000000-0005-0000-0000-000013050000}"/>
    <cellStyle name="Normal 41 23" xfId="1333" xr:uid="{00000000-0005-0000-0000-000014050000}"/>
    <cellStyle name="Normal 41 24" xfId="1334" xr:uid="{00000000-0005-0000-0000-000015050000}"/>
    <cellStyle name="Normal 41 25" xfId="1335" xr:uid="{00000000-0005-0000-0000-000016050000}"/>
    <cellStyle name="Normal 41 26" xfId="1336" xr:uid="{00000000-0005-0000-0000-000017050000}"/>
    <cellStyle name="Normal 41 27" xfId="1337" xr:uid="{00000000-0005-0000-0000-000018050000}"/>
    <cellStyle name="Normal 41 28" xfId="1338" xr:uid="{00000000-0005-0000-0000-000019050000}"/>
    <cellStyle name="Normal 41 29" xfId="1339" xr:uid="{00000000-0005-0000-0000-00001A050000}"/>
    <cellStyle name="Normal 41 3" xfId="1340" xr:uid="{00000000-0005-0000-0000-00001B050000}"/>
    <cellStyle name="Normal 41 30" xfId="1341" xr:uid="{00000000-0005-0000-0000-00001C050000}"/>
    <cellStyle name="Normal 41 31" xfId="1342" xr:uid="{00000000-0005-0000-0000-00001D050000}"/>
    <cellStyle name="Normal 41 32" xfId="1343" xr:uid="{00000000-0005-0000-0000-00001E050000}"/>
    <cellStyle name="Normal 41 33" xfId="1344" xr:uid="{00000000-0005-0000-0000-00001F050000}"/>
    <cellStyle name="Normal 41 34" xfId="1345" xr:uid="{00000000-0005-0000-0000-000020050000}"/>
    <cellStyle name="Normal 41 35" xfId="1346" xr:uid="{00000000-0005-0000-0000-000021050000}"/>
    <cellStyle name="Normal 41 36" xfId="1347" xr:uid="{00000000-0005-0000-0000-000022050000}"/>
    <cellStyle name="Normal 41 37" xfId="1348" xr:uid="{00000000-0005-0000-0000-000023050000}"/>
    <cellStyle name="Normal 41 38" xfId="1349" xr:uid="{00000000-0005-0000-0000-000024050000}"/>
    <cellStyle name="Normal 41 39" xfId="1350" xr:uid="{00000000-0005-0000-0000-000025050000}"/>
    <cellStyle name="Normal 41 4" xfId="1351" xr:uid="{00000000-0005-0000-0000-000026050000}"/>
    <cellStyle name="Normal 41 40" xfId="1352" xr:uid="{00000000-0005-0000-0000-000027050000}"/>
    <cellStyle name="Normal 41 41" xfId="1353" xr:uid="{00000000-0005-0000-0000-000028050000}"/>
    <cellStyle name="Normal 41 42" xfId="1354" xr:uid="{00000000-0005-0000-0000-000029050000}"/>
    <cellStyle name="Normal 41 43" xfId="1355" xr:uid="{00000000-0005-0000-0000-00002A050000}"/>
    <cellStyle name="Normal 41 44" xfId="1356" xr:uid="{00000000-0005-0000-0000-00002B050000}"/>
    <cellStyle name="Normal 41 45" xfId="1357" xr:uid="{00000000-0005-0000-0000-00002C050000}"/>
    <cellStyle name="Normal 41 46" xfId="1358" xr:uid="{00000000-0005-0000-0000-00002D050000}"/>
    <cellStyle name="Normal 41 47" xfId="1359" xr:uid="{00000000-0005-0000-0000-00002E050000}"/>
    <cellStyle name="Normal 41 48" xfId="1360" xr:uid="{00000000-0005-0000-0000-00002F050000}"/>
    <cellStyle name="Normal 41 49" xfId="1361" xr:uid="{00000000-0005-0000-0000-000030050000}"/>
    <cellStyle name="Normal 41 5" xfId="1362" xr:uid="{00000000-0005-0000-0000-000031050000}"/>
    <cellStyle name="Normal 41 50" xfId="1363" xr:uid="{00000000-0005-0000-0000-000032050000}"/>
    <cellStyle name="Normal 41 51" xfId="1364" xr:uid="{00000000-0005-0000-0000-000033050000}"/>
    <cellStyle name="Normal 41 52" xfId="1365" xr:uid="{00000000-0005-0000-0000-000034050000}"/>
    <cellStyle name="Normal 41 53" xfId="1366" xr:uid="{00000000-0005-0000-0000-000035050000}"/>
    <cellStyle name="Normal 41 54" xfId="1367" xr:uid="{00000000-0005-0000-0000-000036050000}"/>
    <cellStyle name="Normal 41 55" xfId="1368" xr:uid="{00000000-0005-0000-0000-000037050000}"/>
    <cellStyle name="Normal 41 56" xfId="1369" xr:uid="{00000000-0005-0000-0000-000038050000}"/>
    <cellStyle name="Normal 41 57" xfId="1370" xr:uid="{00000000-0005-0000-0000-000039050000}"/>
    <cellStyle name="Normal 41 58" xfId="1371" xr:uid="{00000000-0005-0000-0000-00003A050000}"/>
    <cellStyle name="Normal 41 59" xfId="1372" xr:uid="{00000000-0005-0000-0000-00003B050000}"/>
    <cellStyle name="Normal 41 6" xfId="1373" xr:uid="{00000000-0005-0000-0000-00003C050000}"/>
    <cellStyle name="Normal 41 60" xfId="1374" xr:uid="{00000000-0005-0000-0000-00003D050000}"/>
    <cellStyle name="Normal 41 61" xfId="1375" xr:uid="{00000000-0005-0000-0000-00003E050000}"/>
    <cellStyle name="Normal 41 62" xfId="1376" xr:uid="{00000000-0005-0000-0000-00003F050000}"/>
    <cellStyle name="Normal 41 63" xfId="1377" xr:uid="{00000000-0005-0000-0000-000040050000}"/>
    <cellStyle name="Normal 41 64" xfId="1378" xr:uid="{00000000-0005-0000-0000-000041050000}"/>
    <cellStyle name="Normal 41 65" xfId="1379" xr:uid="{00000000-0005-0000-0000-000042050000}"/>
    <cellStyle name="Normal 41 66" xfId="1380" xr:uid="{00000000-0005-0000-0000-000043050000}"/>
    <cellStyle name="Normal 41 67" xfId="1381" xr:uid="{00000000-0005-0000-0000-000044050000}"/>
    <cellStyle name="Normal 41 7" xfId="1382" xr:uid="{00000000-0005-0000-0000-000045050000}"/>
    <cellStyle name="Normal 41 8" xfId="1383" xr:uid="{00000000-0005-0000-0000-000046050000}"/>
    <cellStyle name="Normal 41 9" xfId="1384" xr:uid="{00000000-0005-0000-0000-000047050000}"/>
    <cellStyle name="Normal 43" xfId="168" xr:uid="{00000000-0005-0000-0000-000048050000}"/>
    <cellStyle name="Normal 43 10" xfId="1385" xr:uid="{00000000-0005-0000-0000-000049050000}"/>
    <cellStyle name="Normal 43 11" xfId="1386" xr:uid="{00000000-0005-0000-0000-00004A050000}"/>
    <cellStyle name="Normal 43 12" xfId="1387" xr:uid="{00000000-0005-0000-0000-00004B050000}"/>
    <cellStyle name="Normal 43 13" xfId="1388" xr:uid="{00000000-0005-0000-0000-00004C050000}"/>
    <cellStyle name="Normal 43 14" xfId="1389" xr:uid="{00000000-0005-0000-0000-00004D050000}"/>
    <cellStyle name="Normal 43 15" xfId="1390" xr:uid="{00000000-0005-0000-0000-00004E050000}"/>
    <cellStyle name="Normal 43 16" xfId="1391" xr:uid="{00000000-0005-0000-0000-00004F050000}"/>
    <cellStyle name="Normal 43 17" xfId="1392" xr:uid="{00000000-0005-0000-0000-000050050000}"/>
    <cellStyle name="Normal 43 18" xfId="1393" xr:uid="{00000000-0005-0000-0000-000051050000}"/>
    <cellStyle name="Normal 43 19" xfId="1394" xr:uid="{00000000-0005-0000-0000-000052050000}"/>
    <cellStyle name="Normal 43 2" xfId="169" xr:uid="{00000000-0005-0000-0000-000053050000}"/>
    <cellStyle name="Normal 43 20" xfId="1395" xr:uid="{00000000-0005-0000-0000-000054050000}"/>
    <cellStyle name="Normal 43 21" xfId="1396" xr:uid="{00000000-0005-0000-0000-000055050000}"/>
    <cellStyle name="Normal 43 22" xfId="1397" xr:uid="{00000000-0005-0000-0000-000056050000}"/>
    <cellStyle name="Normal 43 23" xfId="1398" xr:uid="{00000000-0005-0000-0000-000057050000}"/>
    <cellStyle name="Normal 43 24" xfId="1399" xr:uid="{00000000-0005-0000-0000-000058050000}"/>
    <cellStyle name="Normal 43 25" xfId="1400" xr:uid="{00000000-0005-0000-0000-000059050000}"/>
    <cellStyle name="Normal 43 26" xfId="1401" xr:uid="{00000000-0005-0000-0000-00005A050000}"/>
    <cellStyle name="Normal 43 27" xfId="1402" xr:uid="{00000000-0005-0000-0000-00005B050000}"/>
    <cellStyle name="Normal 43 28" xfId="1403" xr:uid="{00000000-0005-0000-0000-00005C050000}"/>
    <cellStyle name="Normal 43 29" xfId="1404" xr:uid="{00000000-0005-0000-0000-00005D050000}"/>
    <cellStyle name="Normal 43 3" xfId="1405" xr:uid="{00000000-0005-0000-0000-00005E050000}"/>
    <cellStyle name="Normal 43 30" xfId="1406" xr:uid="{00000000-0005-0000-0000-00005F050000}"/>
    <cellStyle name="Normal 43 31" xfId="1407" xr:uid="{00000000-0005-0000-0000-000060050000}"/>
    <cellStyle name="Normal 43 32" xfId="1408" xr:uid="{00000000-0005-0000-0000-000061050000}"/>
    <cellStyle name="Normal 43 33" xfId="1409" xr:uid="{00000000-0005-0000-0000-000062050000}"/>
    <cellStyle name="Normal 43 34" xfId="1410" xr:uid="{00000000-0005-0000-0000-000063050000}"/>
    <cellStyle name="Normal 43 35" xfId="1411" xr:uid="{00000000-0005-0000-0000-000064050000}"/>
    <cellStyle name="Normal 43 36" xfId="1412" xr:uid="{00000000-0005-0000-0000-000065050000}"/>
    <cellStyle name="Normal 43 37" xfId="1413" xr:uid="{00000000-0005-0000-0000-000066050000}"/>
    <cellStyle name="Normal 43 38" xfId="1414" xr:uid="{00000000-0005-0000-0000-000067050000}"/>
    <cellStyle name="Normal 43 39" xfId="1415" xr:uid="{00000000-0005-0000-0000-000068050000}"/>
    <cellStyle name="Normal 43 4" xfId="1416" xr:uid="{00000000-0005-0000-0000-000069050000}"/>
    <cellStyle name="Normal 43 40" xfId="1417" xr:uid="{00000000-0005-0000-0000-00006A050000}"/>
    <cellStyle name="Normal 43 41" xfId="1418" xr:uid="{00000000-0005-0000-0000-00006B050000}"/>
    <cellStyle name="Normal 43 42" xfId="1419" xr:uid="{00000000-0005-0000-0000-00006C050000}"/>
    <cellStyle name="Normal 43 43" xfId="1420" xr:uid="{00000000-0005-0000-0000-00006D050000}"/>
    <cellStyle name="Normal 43 44" xfId="1421" xr:uid="{00000000-0005-0000-0000-00006E050000}"/>
    <cellStyle name="Normal 43 45" xfId="1422" xr:uid="{00000000-0005-0000-0000-00006F050000}"/>
    <cellStyle name="Normal 43 46" xfId="1423" xr:uid="{00000000-0005-0000-0000-000070050000}"/>
    <cellStyle name="Normal 43 47" xfId="1424" xr:uid="{00000000-0005-0000-0000-000071050000}"/>
    <cellStyle name="Normal 43 48" xfId="1425" xr:uid="{00000000-0005-0000-0000-000072050000}"/>
    <cellStyle name="Normal 43 49" xfId="1426" xr:uid="{00000000-0005-0000-0000-000073050000}"/>
    <cellStyle name="Normal 43 5" xfId="1427" xr:uid="{00000000-0005-0000-0000-000074050000}"/>
    <cellStyle name="Normal 43 50" xfId="1428" xr:uid="{00000000-0005-0000-0000-000075050000}"/>
    <cellStyle name="Normal 43 51" xfId="1429" xr:uid="{00000000-0005-0000-0000-000076050000}"/>
    <cellStyle name="Normal 43 52" xfId="1430" xr:uid="{00000000-0005-0000-0000-000077050000}"/>
    <cellStyle name="Normal 43 53" xfId="1431" xr:uid="{00000000-0005-0000-0000-000078050000}"/>
    <cellStyle name="Normal 43 54" xfId="1432" xr:uid="{00000000-0005-0000-0000-000079050000}"/>
    <cellStyle name="Normal 43 55" xfId="1433" xr:uid="{00000000-0005-0000-0000-00007A050000}"/>
    <cellStyle name="Normal 43 56" xfId="1434" xr:uid="{00000000-0005-0000-0000-00007B050000}"/>
    <cellStyle name="Normal 43 57" xfId="1435" xr:uid="{00000000-0005-0000-0000-00007C050000}"/>
    <cellStyle name="Normal 43 58" xfId="1436" xr:uid="{00000000-0005-0000-0000-00007D050000}"/>
    <cellStyle name="Normal 43 59" xfId="1437" xr:uid="{00000000-0005-0000-0000-00007E050000}"/>
    <cellStyle name="Normal 43 6" xfId="1438" xr:uid="{00000000-0005-0000-0000-00007F050000}"/>
    <cellStyle name="Normal 43 60" xfId="1439" xr:uid="{00000000-0005-0000-0000-000080050000}"/>
    <cellStyle name="Normal 43 61" xfId="1440" xr:uid="{00000000-0005-0000-0000-000081050000}"/>
    <cellStyle name="Normal 43 62" xfId="1441" xr:uid="{00000000-0005-0000-0000-000082050000}"/>
    <cellStyle name="Normal 43 63" xfId="1442" xr:uid="{00000000-0005-0000-0000-000083050000}"/>
    <cellStyle name="Normal 43 64" xfId="1443" xr:uid="{00000000-0005-0000-0000-000084050000}"/>
    <cellStyle name="Normal 43 65" xfId="1444" xr:uid="{00000000-0005-0000-0000-000085050000}"/>
    <cellStyle name="Normal 43 66" xfId="1445" xr:uid="{00000000-0005-0000-0000-000086050000}"/>
    <cellStyle name="Normal 43 67" xfId="1446" xr:uid="{00000000-0005-0000-0000-000087050000}"/>
    <cellStyle name="Normal 43 7" xfId="1447" xr:uid="{00000000-0005-0000-0000-000088050000}"/>
    <cellStyle name="Normal 43 8" xfId="1448" xr:uid="{00000000-0005-0000-0000-000089050000}"/>
    <cellStyle name="Normal 43 9" xfId="1449" xr:uid="{00000000-0005-0000-0000-00008A050000}"/>
    <cellStyle name="Normal 45" xfId="170" xr:uid="{00000000-0005-0000-0000-00008B050000}"/>
    <cellStyle name="Normal 45 10" xfId="1450" xr:uid="{00000000-0005-0000-0000-00008C050000}"/>
    <cellStyle name="Normal 45 11" xfId="1451" xr:uid="{00000000-0005-0000-0000-00008D050000}"/>
    <cellStyle name="Normal 45 12" xfId="1452" xr:uid="{00000000-0005-0000-0000-00008E050000}"/>
    <cellStyle name="Normal 45 13" xfId="1453" xr:uid="{00000000-0005-0000-0000-00008F050000}"/>
    <cellStyle name="Normal 45 14" xfId="1454" xr:uid="{00000000-0005-0000-0000-000090050000}"/>
    <cellStyle name="Normal 45 15" xfId="1455" xr:uid="{00000000-0005-0000-0000-000091050000}"/>
    <cellStyle name="Normal 45 16" xfId="1456" xr:uid="{00000000-0005-0000-0000-000092050000}"/>
    <cellStyle name="Normal 45 17" xfId="1457" xr:uid="{00000000-0005-0000-0000-000093050000}"/>
    <cellStyle name="Normal 45 18" xfId="1458" xr:uid="{00000000-0005-0000-0000-000094050000}"/>
    <cellStyle name="Normal 45 19" xfId="1459" xr:uid="{00000000-0005-0000-0000-000095050000}"/>
    <cellStyle name="Normal 45 2" xfId="171" xr:uid="{00000000-0005-0000-0000-000096050000}"/>
    <cellStyle name="Normal 45 20" xfId="1460" xr:uid="{00000000-0005-0000-0000-000097050000}"/>
    <cellStyle name="Normal 45 21" xfId="1461" xr:uid="{00000000-0005-0000-0000-000098050000}"/>
    <cellStyle name="Normal 45 22" xfId="1462" xr:uid="{00000000-0005-0000-0000-000099050000}"/>
    <cellStyle name="Normal 45 23" xfId="1463" xr:uid="{00000000-0005-0000-0000-00009A050000}"/>
    <cellStyle name="Normal 45 24" xfId="1464" xr:uid="{00000000-0005-0000-0000-00009B050000}"/>
    <cellStyle name="Normal 45 25" xfId="1465" xr:uid="{00000000-0005-0000-0000-00009C050000}"/>
    <cellStyle name="Normal 45 26" xfId="1466" xr:uid="{00000000-0005-0000-0000-00009D050000}"/>
    <cellStyle name="Normal 45 27" xfId="1467" xr:uid="{00000000-0005-0000-0000-00009E050000}"/>
    <cellStyle name="Normal 45 28" xfId="1468" xr:uid="{00000000-0005-0000-0000-00009F050000}"/>
    <cellStyle name="Normal 45 29" xfId="1469" xr:uid="{00000000-0005-0000-0000-0000A0050000}"/>
    <cellStyle name="Normal 45 3" xfId="1470" xr:uid="{00000000-0005-0000-0000-0000A1050000}"/>
    <cellStyle name="Normal 45 30" xfId="1471" xr:uid="{00000000-0005-0000-0000-0000A2050000}"/>
    <cellStyle name="Normal 45 31" xfId="1472" xr:uid="{00000000-0005-0000-0000-0000A3050000}"/>
    <cellStyle name="Normal 45 32" xfId="1473" xr:uid="{00000000-0005-0000-0000-0000A4050000}"/>
    <cellStyle name="Normal 45 33" xfId="1474" xr:uid="{00000000-0005-0000-0000-0000A5050000}"/>
    <cellStyle name="Normal 45 34" xfId="1475" xr:uid="{00000000-0005-0000-0000-0000A6050000}"/>
    <cellStyle name="Normal 45 35" xfId="1476" xr:uid="{00000000-0005-0000-0000-0000A7050000}"/>
    <cellStyle name="Normal 45 36" xfId="1477" xr:uid="{00000000-0005-0000-0000-0000A8050000}"/>
    <cellStyle name="Normal 45 37" xfId="1478" xr:uid="{00000000-0005-0000-0000-0000A9050000}"/>
    <cellStyle name="Normal 45 38" xfId="1479" xr:uid="{00000000-0005-0000-0000-0000AA050000}"/>
    <cellStyle name="Normal 45 39" xfId="1480" xr:uid="{00000000-0005-0000-0000-0000AB050000}"/>
    <cellStyle name="Normal 45 4" xfId="1481" xr:uid="{00000000-0005-0000-0000-0000AC050000}"/>
    <cellStyle name="Normal 45 40" xfId="1482" xr:uid="{00000000-0005-0000-0000-0000AD050000}"/>
    <cellStyle name="Normal 45 41" xfId="1483" xr:uid="{00000000-0005-0000-0000-0000AE050000}"/>
    <cellStyle name="Normal 45 42" xfId="1484" xr:uid="{00000000-0005-0000-0000-0000AF050000}"/>
    <cellStyle name="Normal 45 43" xfId="1485" xr:uid="{00000000-0005-0000-0000-0000B0050000}"/>
    <cellStyle name="Normal 45 44" xfId="1486" xr:uid="{00000000-0005-0000-0000-0000B1050000}"/>
    <cellStyle name="Normal 45 45" xfId="1487" xr:uid="{00000000-0005-0000-0000-0000B2050000}"/>
    <cellStyle name="Normal 45 46" xfId="1488" xr:uid="{00000000-0005-0000-0000-0000B3050000}"/>
    <cellStyle name="Normal 45 47" xfId="1489" xr:uid="{00000000-0005-0000-0000-0000B4050000}"/>
    <cellStyle name="Normal 45 48" xfId="1490" xr:uid="{00000000-0005-0000-0000-0000B5050000}"/>
    <cellStyle name="Normal 45 49" xfId="1491" xr:uid="{00000000-0005-0000-0000-0000B6050000}"/>
    <cellStyle name="Normal 45 5" xfId="1492" xr:uid="{00000000-0005-0000-0000-0000B7050000}"/>
    <cellStyle name="Normal 45 50" xfId="1493" xr:uid="{00000000-0005-0000-0000-0000B8050000}"/>
    <cellStyle name="Normal 45 51" xfId="1494" xr:uid="{00000000-0005-0000-0000-0000B9050000}"/>
    <cellStyle name="Normal 45 52" xfId="1495" xr:uid="{00000000-0005-0000-0000-0000BA050000}"/>
    <cellStyle name="Normal 45 53" xfId="1496" xr:uid="{00000000-0005-0000-0000-0000BB050000}"/>
    <cellStyle name="Normal 45 54" xfId="1497" xr:uid="{00000000-0005-0000-0000-0000BC050000}"/>
    <cellStyle name="Normal 45 55" xfId="1498" xr:uid="{00000000-0005-0000-0000-0000BD050000}"/>
    <cellStyle name="Normal 45 56" xfId="1499" xr:uid="{00000000-0005-0000-0000-0000BE050000}"/>
    <cellStyle name="Normal 45 57" xfId="1500" xr:uid="{00000000-0005-0000-0000-0000BF050000}"/>
    <cellStyle name="Normal 45 58" xfId="1501" xr:uid="{00000000-0005-0000-0000-0000C0050000}"/>
    <cellStyle name="Normal 45 59" xfId="1502" xr:uid="{00000000-0005-0000-0000-0000C1050000}"/>
    <cellStyle name="Normal 45 6" xfId="1503" xr:uid="{00000000-0005-0000-0000-0000C2050000}"/>
    <cellStyle name="Normal 45 60" xfId="1504" xr:uid="{00000000-0005-0000-0000-0000C3050000}"/>
    <cellStyle name="Normal 45 61" xfId="1505" xr:uid="{00000000-0005-0000-0000-0000C4050000}"/>
    <cellStyle name="Normal 45 62" xfId="1506" xr:uid="{00000000-0005-0000-0000-0000C5050000}"/>
    <cellStyle name="Normal 45 63" xfId="1507" xr:uid="{00000000-0005-0000-0000-0000C6050000}"/>
    <cellStyle name="Normal 45 64" xfId="1508" xr:uid="{00000000-0005-0000-0000-0000C7050000}"/>
    <cellStyle name="Normal 45 65" xfId="1509" xr:uid="{00000000-0005-0000-0000-0000C8050000}"/>
    <cellStyle name="Normal 45 66" xfId="1510" xr:uid="{00000000-0005-0000-0000-0000C9050000}"/>
    <cellStyle name="Normal 45 67" xfId="1511" xr:uid="{00000000-0005-0000-0000-0000CA050000}"/>
    <cellStyle name="Normal 45 7" xfId="1512" xr:uid="{00000000-0005-0000-0000-0000CB050000}"/>
    <cellStyle name="Normal 45 8" xfId="1513" xr:uid="{00000000-0005-0000-0000-0000CC050000}"/>
    <cellStyle name="Normal 45 9" xfId="1514" xr:uid="{00000000-0005-0000-0000-0000CD050000}"/>
    <cellStyle name="Normal 46 10" xfId="1515" xr:uid="{00000000-0005-0000-0000-0000CE050000}"/>
    <cellStyle name="Normal 46 11" xfId="1516" xr:uid="{00000000-0005-0000-0000-0000CF050000}"/>
    <cellStyle name="Normal 46 12" xfId="1517" xr:uid="{00000000-0005-0000-0000-0000D0050000}"/>
    <cellStyle name="Normal 46 13" xfId="1518" xr:uid="{00000000-0005-0000-0000-0000D1050000}"/>
    <cellStyle name="Normal 46 2" xfId="1519" xr:uid="{00000000-0005-0000-0000-0000D2050000}"/>
    <cellStyle name="Normal 46 3" xfId="1520" xr:uid="{00000000-0005-0000-0000-0000D3050000}"/>
    <cellStyle name="Normal 46 4" xfId="1521" xr:uid="{00000000-0005-0000-0000-0000D4050000}"/>
    <cellStyle name="Normal 46 5" xfId="1522" xr:uid="{00000000-0005-0000-0000-0000D5050000}"/>
    <cellStyle name="Normal 46 6" xfId="1523" xr:uid="{00000000-0005-0000-0000-0000D6050000}"/>
    <cellStyle name="Normal 46 7" xfId="1524" xr:uid="{00000000-0005-0000-0000-0000D7050000}"/>
    <cellStyle name="Normal 46 8" xfId="1525" xr:uid="{00000000-0005-0000-0000-0000D8050000}"/>
    <cellStyle name="Normal 46 9" xfId="1526" xr:uid="{00000000-0005-0000-0000-0000D9050000}"/>
    <cellStyle name="Normal 47" xfId="172" xr:uid="{00000000-0005-0000-0000-0000DA050000}"/>
    <cellStyle name="Normal 47 10" xfId="1527" xr:uid="{00000000-0005-0000-0000-0000DB050000}"/>
    <cellStyle name="Normal 47 11" xfId="1528" xr:uid="{00000000-0005-0000-0000-0000DC050000}"/>
    <cellStyle name="Normal 47 12" xfId="1529" xr:uid="{00000000-0005-0000-0000-0000DD050000}"/>
    <cellStyle name="Normal 47 13" xfId="1530" xr:uid="{00000000-0005-0000-0000-0000DE050000}"/>
    <cellStyle name="Normal 47 14" xfId="1531" xr:uid="{00000000-0005-0000-0000-0000DF050000}"/>
    <cellStyle name="Normal 47 15" xfId="1532" xr:uid="{00000000-0005-0000-0000-0000E0050000}"/>
    <cellStyle name="Normal 47 16" xfId="1533" xr:uid="{00000000-0005-0000-0000-0000E1050000}"/>
    <cellStyle name="Normal 47 17" xfId="1534" xr:uid="{00000000-0005-0000-0000-0000E2050000}"/>
    <cellStyle name="Normal 47 18" xfId="1535" xr:uid="{00000000-0005-0000-0000-0000E3050000}"/>
    <cellStyle name="Normal 47 19" xfId="1536" xr:uid="{00000000-0005-0000-0000-0000E4050000}"/>
    <cellStyle name="Normal 47 2" xfId="173" xr:uid="{00000000-0005-0000-0000-0000E5050000}"/>
    <cellStyle name="Normal 47 20" xfId="1537" xr:uid="{00000000-0005-0000-0000-0000E6050000}"/>
    <cellStyle name="Normal 47 21" xfId="1538" xr:uid="{00000000-0005-0000-0000-0000E7050000}"/>
    <cellStyle name="Normal 47 22" xfId="1539" xr:uid="{00000000-0005-0000-0000-0000E8050000}"/>
    <cellStyle name="Normal 47 23" xfId="1540" xr:uid="{00000000-0005-0000-0000-0000E9050000}"/>
    <cellStyle name="Normal 47 24" xfId="1541" xr:uid="{00000000-0005-0000-0000-0000EA050000}"/>
    <cellStyle name="Normal 47 25" xfId="1542" xr:uid="{00000000-0005-0000-0000-0000EB050000}"/>
    <cellStyle name="Normal 47 26" xfId="1543" xr:uid="{00000000-0005-0000-0000-0000EC050000}"/>
    <cellStyle name="Normal 47 27" xfId="1544" xr:uid="{00000000-0005-0000-0000-0000ED050000}"/>
    <cellStyle name="Normal 47 28" xfId="1545" xr:uid="{00000000-0005-0000-0000-0000EE050000}"/>
    <cellStyle name="Normal 47 29" xfId="1546" xr:uid="{00000000-0005-0000-0000-0000EF050000}"/>
    <cellStyle name="Normal 47 3" xfId="1547" xr:uid="{00000000-0005-0000-0000-0000F0050000}"/>
    <cellStyle name="Normal 47 30" xfId="1548" xr:uid="{00000000-0005-0000-0000-0000F1050000}"/>
    <cellStyle name="Normal 47 31" xfId="1549" xr:uid="{00000000-0005-0000-0000-0000F2050000}"/>
    <cellStyle name="Normal 47 32" xfId="1550" xr:uid="{00000000-0005-0000-0000-0000F3050000}"/>
    <cellStyle name="Normal 47 33" xfId="1551" xr:uid="{00000000-0005-0000-0000-0000F4050000}"/>
    <cellStyle name="Normal 47 34" xfId="1552" xr:uid="{00000000-0005-0000-0000-0000F5050000}"/>
    <cellStyle name="Normal 47 35" xfId="1553" xr:uid="{00000000-0005-0000-0000-0000F6050000}"/>
    <cellStyle name="Normal 47 36" xfId="1554" xr:uid="{00000000-0005-0000-0000-0000F7050000}"/>
    <cellStyle name="Normal 47 37" xfId="1555" xr:uid="{00000000-0005-0000-0000-0000F8050000}"/>
    <cellStyle name="Normal 47 38" xfId="1556" xr:uid="{00000000-0005-0000-0000-0000F9050000}"/>
    <cellStyle name="Normal 47 39" xfId="1557" xr:uid="{00000000-0005-0000-0000-0000FA050000}"/>
    <cellStyle name="Normal 47 4" xfId="1558" xr:uid="{00000000-0005-0000-0000-0000FB050000}"/>
    <cellStyle name="Normal 47 40" xfId="1559" xr:uid="{00000000-0005-0000-0000-0000FC050000}"/>
    <cellStyle name="Normal 47 41" xfId="1560" xr:uid="{00000000-0005-0000-0000-0000FD050000}"/>
    <cellStyle name="Normal 47 42" xfId="1561" xr:uid="{00000000-0005-0000-0000-0000FE050000}"/>
    <cellStyle name="Normal 47 43" xfId="1562" xr:uid="{00000000-0005-0000-0000-0000FF050000}"/>
    <cellStyle name="Normal 47 44" xfId="1563" xr:uid="{00000000-0005-0000-0000-000000060000}"/>
    <cellStyle name="Normal 47 45" xfId="1564" xr:uid="{00000000-0005-0000-0000-000001060000}"/>
    <cellStyle name="Normal 47 46" xfId="1565" xr:uid="{00000000-0005-0000-0000-000002060000}"/>
    <cellStyle name="Normal 47 47" xfId="1566" xr:uid="{00000000-0005-0000-0000-000003060000}"/>
    <cellStyle name="Normal 47 48" xfId="1567" xr:uid="{00000000-0005-0000-0000-000004060000}"/>
    <cellStyle name="Normal 47 49" xfId="1568" xr:uid="{00000000-0005-0000-0000-000005060000}"/>
    <cellStyle name="Normal 47 5" xfId="1569" xr:uid="{00000000-0005-0000-0000-000006060000}"/>
    <cellStyle name="Normal 47 50" xfId="1570" xr:uid="{00000000-0005-0000-0000-000007060000}"/>
    <cellStyle name="Normal 47 51" xfId="1571" xr:uid="{00000000-0005-0000-0000-000008060000}"/>
    <cellStyle name="Normal 47 52" xfId="1572" xr:uid="{00000000-0005-0000-0000-000009060000}"/>
    <cellStyle name="Normal 47 53" xfId="1573" xr:uid="{00000000-0005-0000-0000-00000A060000}"/>
    <cellStyle name="Normal 47 54" xfId="1574" xr:uid="{00000000-0005-0000-0000-00000B060000}"/>
    <cellStyle name="Normal 47 55" xfId="1575" xr:uid="{00000000-0005-0000-0000-00000C060000}"/>
    <cellStyle name="Normal 47 56" xfId="1576" xr:uid="{00000000-0005-0000-0000-00000D060000}"/>
    <cellStyle name="Normal 47 57" xfId="1577" xr:uid="{00000000-0005-0000-0000-00000E060000}"/>
    <cellStyle name="Normal 47 58" xfId="1578" xr:uid="{00000000-0005-0000-0000-00000F060000}"/>
    <cellStyle name="Normal 47 59" xfId="1579" xr:uid="{00000000-0005-0000-0000-000010060000}"/>
    <cellStyle name="Normal 47 6" xfId="1580" xr:uid="{00000000-0005-0000-0000-000011060000}"/>
    <cellStyle name="Normal 47 60" xfId="1581" xr:uid="{00000000-0005-0000-0000-000012060000}"/>
    <cellStyle name="Normal 47 61" xfId="1582" xr:uid="{00000000-0005-0000-0000-000013060000}"/>
    <cellStyle name="Normal 47 62" xfId="1583" xr:uid="{00000000-0005-0000-0000-000014060000}"/>
    <cellStyle name="Normal 47 63" xfId="1584" xr:uid="{00000000-0005-0000-0000-000015060000}"/>
    <cellStyle name="Normal 47 64" xfId="1585" xr:uid="{00000000-0005-0000-0000-000016060000}"/>
    <cellStyle name="Normal 47 65" xfId="1586" xr:uid="{00000000-0005-0000-0000-000017060000}"/>
    <cellStyle name="Normal 47 66" xfId="1587" xr:uid="{00000000-0005-0000-0000-000018060000}"/>
    <cellStyle name="Normal 47 67" xfId="1588" xr:uid="{00000000-0005-0000-0000-000019060000}"/>
    <cellStyle name="Normal 47 7" xfId="1589" xr:uid="{00000000-0005-0000-0000-00001A060000}"/>
    <cellStyle name="Normal 47 8" xfId="1590" xr:uid="{00000000-0005-0000-0000-00001B060000}"/>
    <cellStyle name="Normal 47 9" xfId="1591" xr:uid="{00000000-0005-0000-0000-00001C060000}"/>
    <cellStyle name="Normal 49" xfId="174" xr:uid="{00000000-0005-0000-0000-00001D060000}"/>
    <cellStyle name="Normal 49 10" xfId="1592" xr:uid="{00000000-0005-0000-0000-00001E060000}"/>
    <cellStyle name="Normal 49 11" xfId="1593" xr:uid="{00000000-0005-0000-0000-00001F060000}"/>
    <cellStyle name="Normal 49 12" xfId="1594" xr:uid="{00000000-0005-0000-0000-000020060000}"/>
    <cellStyle name="Normal 49 13" xfId="1595" xr:uid="{00000000-0005-0000-0000-000021060000}"/>
    <cellStyle name="Normal 49 14" xfId="1596" xr:uid="{00000000-0005-0000-0000-000022060000}"/>
    <cellStyle name="Normal 49 15" xfId="1597" xr:uid="{00000000-0005-0000-0000-000023060000}"/>
    <cellStyle name="Normal 49 16" xfId="1598" xr:uid="{00000000-0005-0000-0000-000024060000}"/>
    <cellStyle name="Normal 49 17" xfId="1599" xr:uid="{00000000-0005-0000-0000-000025060000}"/>
    <cellStyle name="Normal 49 18" xfId="1600" xr:uid="{00000000-0005-0000-0000-000026060000}"/>
    <cellStyle name="Normal 49 19" xfId="1601" xr:uid="{00000000-0005-0000-0000-000027060000}"/>
    <cellStyle name="Normal 49 2" xfId="175" xr:uid="{00000000-0005-0000-0000-000028060000}"/>
    <cellStyle name="Normal 49 20" xfId="1602" xr:uid="{00000000-0005-0000-0000-000029060000}"/>
    <cellStyle name="Normal 49 21" xfId="1603" xr:uid="{00000000-0005-0000-0000-00002A060000}"/>
    <cellStyle name="Normal 49 22" xfId="1604" xr:uid="{00000000-0005-0000-0000-00002B060000}"/>
    <cellStyle name="Normal 49 23" xfId="1605" xr:uid="{00000000-0005-0000-0000-00002C060000}"/>
    <cellStyle name="Normal 49 24" xfId="1606" xr:uid="{00000000-0005-0000-0000-00002D060000}"/>
    <cellStyle name="Normal 49 25" xfId="1607" xr:uid="{00000000-0005-0000-0000-00002E060000}"/>
    <cellStyle name="Normal 49 26" xfId="1608" xr:uid="{00000000-0005-0000-0000-00002F060000}"/>
    <cellStyle name="Normal 49 27" xfId="1609" xr:uid="{00000000-0005-0000-0000-000030060000}"/>
    <cellStyle name="Normal 49 28" xfId="1610" xr:uid="{00000000-0005-0000-0000-000031060000}"/>
    <cellStyle name="Normal 49 29" xfId="1611" xr:uid="{00000000-0005-0000-0000-000032060000}"/>
    <cellStyle name="Normal 49 3" xfId="1612" xr:uid="{00000000-0005-0000-0000-000033060000}"/>
    <cellStyle name="Normal 49 30" xfId="1613" xr:uid="{00000000-0005-0000-0000-000034060000}"/>
    <cellStyle name="Normal 49 31" xfId="1614" xr:uid="{00000000-0005-0000-0000-000035060000}"/>
    <cellStyle name="Normal 49 32" xfId="1615" xr:uid="{00000000-0005-0000-0000-000036060000}"/>
    <cellStyle name="Normal 49 33" xfId="1616" xr:uid="{00000000-0005-0000-0000-000037060000}"/>
    <cellStyle name="Normal 49 34" xfId="1617" xr:uid="{00000000-0005-0000-0000-000038060000}"/>
    <cellStyle name="Normal 49 35" xfId="1618" xr:uid="{00000000-0005-0000-0000-000039060000}"/>
    <cellStyle name="Normal 49 36" xfId="1619" xr:uid="{00000000-0005-0000-0000-00003A060000}"/>
    <cellStyle name="Normal 49 37" xfId="1620" xr:uid="{00000000-0005-0000-0000-00003B060000}"/>
    <cellStyle name="Normal 49 38" xfId="1621" xr:uid="{00000000-0005-0000-0000-00003C060000}"/>
    <cellStyle name="Normal 49 39" xfId="1622" xr:uid="{00000000-0005-0000-0000-00003D060000}"/>
    <cellStyle name="Normal 49 4" xfId="1623" xr:uid="{00000000-0005-0000-0000-00003E060000}"/>
    <cellStyle name="Normal 49 40" xfId="1624" xr:uid="{00000000-0005-0000-0000-00003F060000}"/>
    <cellStyle name="Normal 49 41" xfId="1625" xr:uid="{00000000-0005-0000-0000-000040060000}"/>
    <cellStyle name="Normal 49 42" xfId="1626" xr:uid="{00000000-0005-0000-0000-000041060000}"/>
    <cellStyle name="Normal 49 43" xfId="1627" xr:uid="{00000000-0005-0000-0000-000042060000}"/>
    <cellStyle name="Normal 49 44" xfId="1628" xr:uid="{00000000-0005-0000-0000-000043060000}"/>
    <cellStyle name="Normal 49 45" xfId="1629" xr:uid="{00000000-0005-0000-0000-000044060000}"/>
    <cellStyle name="Normal 49 46" xfId="1630" xr:uid="{00000000-0005-0000-0000-000045060000}"/>
    <cellStyle name="Normal 49 47" xfId="1631" xr:uid="{00000000-0005-0000-0000-000046060000}"/>
    <cellStyle name="Normal 49 48" xfId="1632" xr:uid="{00000000-0005-0000-0000-000047060000}"/>
    <cellStyle name="Normal 49 49" xfId="1633" xr:uid="{00000000-0005-0000-0000-000048060000}"/>
    <cellStyle name="Normal 49 5" xfId="1634" xr:uid="{00000000-0005-0000-0000-000049060000}"/>
    <cellStyle name="Normal 49 50" xfId="1635" xr:uid="{00000000-0005-0000-0000-00004A060000}"/>
    <cellStyle name="Normal 49 51" xfId="1636" xr:uid="{00000000-0005-0000-0000-00004B060000}"/>
    <cellStyle name="Normal 49 52" xfId="1637" xr:uid="{00000000-0005-0000-0000-00004C060000}"/>
    <cellStyle name="Normal 49 53" xfId="1638" xr:uid="{00000000-0005-0000-0000-00004D060000}"/>
    <cellStyle name="Normal 49 54" xfId="1639" xr:uid="{00000000-0005-0000-0000-00004E060000}"/>
    <cellStyle name="Normal 49 55" xfId="1640" xr:uid="{00000000-0005-0000-0000-00004F060000}"/>
    <cellStyle name="Normal 49 56" xfId="1641" xr:uid="{00000000-0005-0000-0000-000050060000}"/>
    <cellStyle name="Normal 49 57" xfId="1642" xr:uid="{00000000-0005-0000-0000-000051060000}"/>
    <cellStyle name="Normal 49 58" xfId="1643" xr:uid="{00000000-0005-0000-0000-000052060000}"/>
    <cellStyle name="Normal 49 59" xfId="1644" xr:uid="{00000000-0005-0000-0000-000053060000}"/>
    <cellStyle name="Normal 49 6" xfId="1645" xr:uid="{00000000-0005-0000-0000-000054060000}"/>
    <cellStyle name="Normal 49 60" xfId="1646" xr:uid="{00000000-0005-0000-0000-000055060000}"/>
    <cellStyle name="Normal 49 61" xfId="1647" xr:uid="{00000000-0005-0000-0000-000056060000}"/>
    <cellStyle name="Normal 49 62" xfId="1648" xr:uid="{00000000-0005-0000-0000-000057060000}"/>
    <cellStyle name="Normal 49 63" xfId="1649" xr:uid="{00000000-0005-0000-0000-000058060000}"/>
    <cellStyle name="Normal 49 64" xfId="1650" xr:uid="{00000000-0005-0000-0000-000059060000}"/>
    <cellStyle name="Normal 49 65" xfId="1651" xr:uid="{00000000-0005-0000-0000-00005A060000}"/>
    <cellStyle name="Normal 49 66" xfId="1652" xr:uid="{00000000-0005-0000-0000-00005B060000}"/>
    <cellStyle name="Normal 49 67" xfId="1653" xr:uid="{00000000-0005-0000-0000-00005C060000}"/>
    <cellStyle name="Normal 49 7" xfId="1654" xr:uid="{00000000-0005-0000-0000-00005D060000}"/>
    <cellStyle name="Normal 49 8" xfId="1655" xr:uid="{00000000-0005-0000-0000-00005E060000}"/>
    <cellStyle name="Normal 49 9" xfId="1656" xr:uid="{00000000-0005-0000-0000-00005F060000}"/>
    <cellStyle name="Normal 5" xfId="176" xr:uid="{00000000-0005-0000-0000-000060060000}"/>
    <cellStyle name="Normal 51" xfId="177" xr:uid="{00000000-0005-0000-0000-000061060000}"/>
    <cellStyle name="Normal 51 10" xfId="1657" xr:uid="{00000000-0005-0000-0000-000062060000}"/>
    <cellStyle name="Normal 51 11" xfId="1658" xr:uid="{00000000-0005-0000-0000-000063060000}"/>
    <cellStyle name="Normal 51 12" xfId="1659" xr:uid="{00000000-0005-0000-0000-000064060000}"/>
    <cellStyle name="Normal 51 13" xfId="1660" xr:uid="{00000000-0005-0000-0000-000065060000}"/>
    <cellStyle name="Normal 51 14" xfId="1661" xr:uid="{00000000-0005-0000-0000-000066060000}"/>
    <cellStyle name="Normal 51 15" xfId="1662" xr:uid="{00000000-0005-0000-0000-000067060000}"/>
    <cellStyle name="Normal 51 16" xfId="1663" xr:uid="{00000000-0005-0000-0000-000068060000}"/>
    <cellStyle name="Normal 51 17" xfId="1664" xr:uid="{00000000-0005-0000-0000-000069060000}"/>
    <cellStyle name="Normal 51 18" xfId="1665" xr:uid="{00000000-0005-0000-0000-00006A060000}"/>
    <cellStyle name="Normal 51 19" xfId="1666" xr:uid="{00000000-0005-0000-0000-00006B060000}"/>
    <cellStyle name="Normal 51 2" xfId="178" xr:uid="{00000000-0005-0000-0000-00006C060000}"/>
    <cellStyle name="Normal 51 20" xfId="1667" xr:uid="{00000000-0005-0000-0000-00006D060000}"/>
    <cellStyle name="Normal 51 21" xfId="1668" xr:uid="{00000000-0005-0000-0000-00006E060000}"/>
    <cellStyle name="Normal 51 22" xfId="1669" xr:uid="{00000000-0005-0000-0000-00006F060000}"/>
    <cellStyle name="Normal 51 23" xfId="1670" xr:uid="{00000000-0005-0000-0000-000070060000}"/>
    <cellStyle name="Normal 51 24" xfId="1671" xr:uid="{00000000-0005-0000-0000-000071060000}"/>
    <cellStyle name="Normal 51 25" xfId="1672" xr:uid="{00000000-0005-0000-0000-000072060000}"/>
    <cellStyle name="Normal 51 26" xfId="1673" xr:uid="{00000000-0005-0000-0000-000073060000}"/>
    <cellStyle name="Normal 51 27" xfId="1674" xr:uid="{00000000-0005-0000-0000-000074060000}"/>
    <cellStyle name="Normal 51 28" xfId="1675" xr:uid="{00000000-0005-0000-0000-000075060000}"/>
    <cellStyle name="Normal 51 29" xfId="1676" xr:uid="{00000000-0005-0000-0000-000076060000}"/>
    <cellStyle name="Normal 51 3" xfId="1677" xr:uid="{00000000-0005-0000-0000-000077060000}"/>
    <cellStyle name="Normal 51 30" xfId="1678" xr:uid="{00000000-0005-0000-0000-000078060000}"/>
    <cellStyle name="Normal 51 31" xfId="1679" xr:uid="{00000000-0005-0000-0000-000079060000}"/>
    <cellStyle name="Normal 51 32" xfId="1680" xr:uid="{00000000-0005-0000-0000-00007A060000}"/>
    <cellStyle name="Normal 51 33" xfId="1681" xr:uid="{00000000-0005-0000-0000-00007B060000}"/>
    <cellStyle name="Normal 51 34" xfId="1682" xr:uid="{00000000-0005-0000-0000-00007C060000}"/>
    <cellStyle name="Normal 51 35" xfId="1683" xr:uid="{00000000-0005-0000-0000-00007D060000}"/>
    <cellStyle name="Normal 51 36" xfId="1684" xr:uid="{00000000-0005-0000-0000-00007E060000}"/>
    <cellStyle name="Normal 51 37" xfId="1685" xr:uid="{00000000-0005-0000-0000-00007F060000}"/>
    <cellStyle name="Normal 51 38" xfId="1686" xr:uid="{00000000-0005-0000-0000-000080060000}"/>
    <cellStyle name="Normal 51 39" xfId="1687" xr:uid="{00000000-0005-0000-0000-000081060000}"/>
    <cellStyle name="Normal 51 4" xfId="1688" xr:uid="{00000000-0005-0000-0000-000082060000}"/>
    <cellStyle name="Normal 51 40" xfId="1689" xr:uid="{00000000-0005-0000-0000-000083060000}"/>
    <cellStyle name="Normal 51 41" xfId="1690" xr:uid="{00000000-0005-0000-0000-000084060000}"/>
    <cellStyle name="Normal 51 42" xfId="1691" xr:uid="{00000000-0005-0000-0000-000085060000}"/>
    <cellStyle name="Normal 51 43" xfId="1692" xr:uid="{00000000-0005-0000-0000-000086060000}"/>
    <cellStyle name="Normal 51 44" xfId="1693" xr:uid="{00000000-0005-0000-0000-000087060000}"/>
    <cellStyle name="Normal 51 45" xfId="1694" xr:uid="{00000000-0005-0000-0000-000088060000}"/>
    <cellStyle name="Normal 51 46" xfId="1695" xr:uid="{00000000-0005-0000-0000-000089060000}"/>
    <cellStyle name="Normal 51 47" xfId="1696" xr:uid="{00000000-0005-0000-0000-00008A060000}"/>
    <cellStyle name="Normal 51 48" xfId="1697" xr:uid="{00000000-0005-0000-0000-00008B060000}"/>
    <cellStyle name="Normal 51 49" xfId="1698" xr:uid="{00000000-0005-0000-0000-00008C060000}"/>
    <cellStyle name="Normal 51 5" xfId="1699" xr:uid="{00000000-0005-0000-0000-00008D060000}"/>
    <cellStyle name="Normal 51 50" xfId="1700" xr:uid="{00000000-0005-0000-0000-00008E060000}"/>
    <cellStyle name="Normal 51 51" xfId="1701" xr:uid="{00000000-0005-0000-0000-00008F060000}"/>
    <cellStyle name="Normal 51 52" xfId="1702" xr:uid="{00000000-0005-0000-0000-000090060000}"/>
    <cellStyle name="Normal 51 53" xfId="1703" xr:uid="{00000000-0005-0000-0000-000091060000}"/>
    <cellStyle name="Normal 51 54" xfId="1704" xr:uid="{00000000-0005-0000-0000-000092060000}"/>
    <cellStyle name="Normal 51 55" xfId="1705" xr:uid="{00000000-0005-0000-0000-000093060000}"/>
    <cellStyle name="Normal 51 56" xfId="1706" xr:uid="{00000000-0005-0000-0000-000094060000}"/>
    <cellStyle name="Normal 51 57" xfId="1707" xr:uid="{00000000-0005-0000-0000-000095060000}"/>
    <cellStyle name="Normal 51 58" xfId="1708" xr:uid="{00000000-0005-0000-0000-000096060000}"/>
    <cellStyle name="Normal 51 59" xfId="1709" xr:uid="{00000000-0005-0000-0000-000097060000}"/>
    <cellStyle name="Normal 51 6" xfId="1710" xr:uid="{00000000-0005-0000-0000-000098060000}"/>
    <cellStyle name="Normal 51 60" xfId="1711" xr:uid="{00000000-0005-0000-0000-000099060000}"/>
    <cellStyle name="Normal 51 61" xfId="1712" xr:uid="{00000000-0005-0000-0000-00009A060000}"/>
    <cellStyle name="Normal 51 62" xfId="1713" xr:uid="{00000000-0005-0000-0000-00009B060000}"/>
    <cellStyle name="Normal 51 63" xfId="1714" xr:uid="{00000000-0005-0000-0000-00009C060000}"/>
    <cellStyle name="Normal 51 64" xfId="1715" xr:uid="{00000000-0005-0000-0000-00009D060000}"/>
    <cellStyle name="Normal 51 65" xfId="1716" xr:uid="{00000000-0005-0000-0000-00009E060000}"/>
    <cellStyle name="Normal 51 66" xfId="1717" xr:uid="{00000000-0005-0000-0000-00009F060000}"/>
    <cellStyle name="Normal 51 67" xfId="1718" xr:uid="{00000000-0005-0000-0000-0000A0060000}"/>
    <cellStyle name="Normal 51 7" xfId="1719" xr:uid="{00000000-0005-0000-0000-0000A1060000}"/>
    <cellStyle name="Normal 51 8" xfId="1720" xr:uid="{00000000-0005-0000-0000-0000A2060000}"/>
    <cellStyle name="Normal 51 9" xfId="1721" xr:uid="{00000000-0005-0000-0000-0000A3060000}"/>
    <cellStyle name="Normal 53" xfId="179" xr:uid="{00000000-0005-0000-0000-0000A4060000}"/>
    <cellStyle name="Normal 53 10" xfId="1722" xr:uid="{00000000-0005-0000-0000-0000A5060000}"/>
    <cellStyle name="Normal 53 11" xfId="1723" xr:uid="{00000000-0005-0000-0000-0000A6060000}"/>
    <cellStyle name="Normal 53 12" xfId="1724" xr:uid="{00000000-0005-0000-0000-0000A7060000}"/>
    <cellStyle name="Normal 53 13" xfId="1725" xr:uid="{00000000-0005-0000-0000-0000A8060000}"/>
    <cellStyle name="Normal 53 14" xfId="1726" xr:uid="{00000000-0005-0000-0000-0000A9060000}"/>
    <cellStyle name="Normal 53 15" xfId="1727" xr:uid="{00000000-0005-0000-0000-0000AA060000}"/>
    <cellStyle name="Normal 53 16" xfId="1728" xr:uid="{00000000-0005-0000-0000-0000AB060000}"/>
    <cellStyle name="Normal 53 17" xfId="1729" xr:uid="{00000000-0005-0000-0000-0000AC060000}"/>
    <cellStyle name="Normal 53 18" xfId="1730" xr:uid="{00000000-0005-0000-0000-0000AD060000}"/>
    <cellStyle name="Normal 53 19" xfId="1731" xr:uid="{00000000-0005-0000-0000-0000AE060000}"/>
    <cellStyle name="Normal 53 2" xfId="180" xr:uid="{00000000-0005-0000-0000-0000AF060000}"/>
    <cellStyle name="Normal 53 20" xfId="1732" xr:uid="{00000000-0005-0000-0000-0000B0060000}"/>
    <cellStyle name="Normal 53 21" xfId="1733" xr:uid="{00000000-0005-0000-0000-0000B1060000}"/>
    <cellStyle name="Normal 53 22" xfId="1734" xr:uid="{00000000-0005-0000-0000-0000B2060000}"/>
    <cellStyle name="Normal 53 23" xfId="1735" xr:uid="{00000000-0005-0000-0000-0000B3060000}"/>
    <cellStyle name="Normal 53 24" xfId="1736" xr:uid="{00000000-0005-0000-0000-0000B4060000}"/>
    <cellStyle name="Normal 53 25" xfId="1737" xr:uid="{00000000-0005-0000-0000-0000B5060000}"/>
    <cellStyle name="Normal 53 26" xfId="1738" xr:uid="{00000000-0005-0000-0000-0000B6060000}"/>
    <cellStyle name="Normal 53 27" xfId="1739" xr:uid="{00000000-0005-0000-0000-0000B7060000}"/>
    <cellStyle name="Normal 53 28" xfId="1740" xr:uid="{00000000-0005-0000-0000-0000B8060000}"/>
    <cellStyle name="Normal 53 29" xfId="1741" xr:uid="{00000000-0005-0000-0000-0000B9060000}"/>
    <cellStyle name="Normal 53 3" xfId="1742" xr:uid="{00000000-0005-0000-0000-0000BA060000}"/>
    <cellStyle name="Normal 53 30" xfId="1743" xr:uid="{00000000-0005-0000-0000-0000BB060000}"/>
    <cellStyle name="Normal 53 31" xfId="1744" xr:uid="{00000000-0005-0000-0000-0000BC060000}"/>
    <cellStyle name="Normal 53 32" xfId="1745" xr:uid="{00000000-0005-0000-0000-0000BD060000}"/>
    <cellStyle name="Normal 53 33" xfId="1746" xr:uid="{00000000-0005-0000-0000-0000BE060000}"/>
    <cellStyle name="Normal 53 34" xfId="1747" xr:uid="{00000000-0005-0000-0000-0000BF060000}"/>
    <cellStyle name="Normal 53 35" xfId="1748" xr:uid="{00000000-0005-0000-0000-0000C0060000}"/>
    <cellStyle name="Normal 53 36" xfId="1749" xr:uid="{00000000-0005-0000-0000-0000C1060000}"/>
    <cellStyle name="Normal 53 37" xfId="1750" xr:uid="{00000000-0005-0000-0000-0000C2060000}"/>
    <cellStyle name="Normal 53 38" xfId="1751" xr:uid="{00000000-0005-0000-0000-0000C3060000}"/>
    <cellStyle name="Normal 53 39" xfId="1752" xr:uid="{00000000-0005-0000-0000-0000C4060000}"/>
    <cellStyle name="Normal 53 4" xfId="1753" xr:uid="{00000000-0005-0000-0000-0000C5060000}"/>
    <cellStyle name="Normal 53 40" xfId="1754" xr:uid="{00000000-0005-0000-0000-0000C6060000}"/>
    <cellStyle name="Normal 53 41" xfId="1755" xr:uid="{00000000-0005-0000-0000-0000C7060000}"/>
    <cellStyle name="Normal 53 42" xfId="1756" xr:uid="{00000000-0005-0000-0000-0000C8060000}"/>
    <cellStyle name="Normal 53 43" xfId="1757" xr:uid="{00000000-0005-0000-0000-0000C9060000}"/>
    <cellStyle name="Normal 53 44" xfId="1758" xr:uid="{00000000-0005-0000-0000-0000CA060000}"/>
    <cellStyle name="Normal 53 45" xfId="1759" xr:uid="{00000000-0005-0000-0000-0000CB060000}"/>
    <cellStyle name="Normal 53 46" xfId="1760" xr:uid="{00000000-0005-0000-0000-0000CC060000}"/>
    <cellStyle name="Normal 53 47" xfId="1761" xr:uid="{00000000-0005-0000-0000-0000CD060000}"/>
    <cellStyle name="Normal 53 48" xfId="1762" xr:uid="{00000000-0005-0000-0000-0000CE060000}"/>
    <cellStyle name="Normal 53 49" xfId="1763" xr:uid="{00000000-0005-0000-0000-0000CF060000}"/>
    <cellStyle name="Normal 53 5" xfId="1764" xr:uid="{00000000-0005-0000-0000-0000D0060000}"/>
    <cellStyle name="Normal 53 50" xfId="1765" xr:uid="{00000000-0005-0000-0000-0000D1060000}"/>
    <cellStyle name="Normal 53 51" xfId="1766" xr:uid="{00000000-0005-0000-0000-0000D2060000}"/>
    <cellStyle name="Normal 53 52" xfId="1767" xr:uid="{00000000-0005-0000-0000-0000D3060000}"/>
    <cellStyle name="Normal 53 53" xfId="1768" xr:uid="{00000000-0005-0000-0000-0000D4060000}"/>
    <cellStyle name="Normal 53 54" xfId="1769" xr:uid="{00000000-0005-0000-0000-0000D5060000}"/>
    <cellStyle name="Normal 53 55" xfId="1770" xr:uid="{00000000-0005-0000-0000-0000D6060000}"/>
    <cellStyle name="Normal 53 56" xfId="1771" xr:uid="{00000000-0005-0000-0000-0000D7060000}"/>
    <cellStyle name="Normal 53 57" xfId="1772" xr:uid="{00000000-0005-0000-0000-0000D8060000}"/>
    <cellStyle name="Normal 53 58" xfId="1773" xr:uid="{00000000-0005-0000-0000-0000D9060000}"/>
    <cellStyle name="Normal 53 59" xfId="1774" xr:uid="{00000000-0005-0000-0000-0000DA060000}"/>
    <cellStyle name="Normal 53 6" xfId="1775" xr:uid="{00000000-0005-0000-0000-0000DB060000}"/>
    <cellStyle name="Normal 53 60" xfId="1776" xr:uid="{00000000-0005-0000-0000-0000DC060000}"/>
    <cellStyle name="Normal 53 61" xfId="1777" xr:uid="{00000000-0005-0000-0000-0000DD060000}"/>
    <cellStyle name="Normal 53 62" xfId="1778" xr:uid="{00000000-0005-0000-0000-0000DE060000}"/>
    <cellStyle name="Normal 53 63" xfId="1779" xr:uid="{00000000-0005-0000-0000-0000DF060000}"/>
    <cellStyle name="Normal 53 64" xfId="1780" xr:uid="{00000000-0005-0000-0000-0000E0060000}"/>
    <cellStyle name="Normal 53 65" xfId="1781" xr:uid="{00000000-0005-0000-0000-0000E1060000}"/>
    <cellStyle name="Normal 53 66" xfId="1782" xr:uid="{00000000-0005-0000-0000-0000E2060000}"/>
    <cellStyle name="Normal 53 67" xfId="1783" xr:uid="{00000000-0005-0000-0000-0000E3060000}"/>
    <cellStyle name="Normal 53 7" xfId="1784" xr:uid="{00000000-0005-0000-0000-0000E4060000}"/>
    <cellStyle name="Normal 53 8" xfId="1785" xr:uid="{00000000-0005-0000-0000-0000E5060000}"/>
    <cellStyle name="Normal 53 9" xfId="1786" xr:uid="{00000000-0005-0000-0000-0000E6060000}"/>
    <cellStyle name="Normal 55" xfId="181" xr:uid="{00000000-0005-0000-0000-0000E7060000}"/>
    <cellStyle name="Normal 55 10" xfId="1787" xr:uid="{00000000-0005-0000-0000-0000E8060000}"/>
    <cellStyle name="Normal 55 11" xfId="1788" xr:uid="{00000000-0005-0000-0000-0000E9060000}"/>
    <cellStyle name="Normal 55 12" xfId="1789" xr:uid="{00000000-0005-0000-0000-0000EA060000}"/>
    <cellStyle name="Normal 55 13" xfId="1790" xr:uid="{00000000-0005-0000-0000-0000EB060000}"/>
    <cellStyle name="Normal 55 14" xfId="1791" xr:uid="{00000000-0005-0000-0000-0000EC060000}"/>
    <cellStyle name="Normal 55 15" xfId="1792" xr:uid="{00000000-0005-0000-0000-0000ED060000}"/>
    <cellStyle name="Normal 55 16" xfId="1793" xr:uid="{00000000-0005-0000-0000-0000EE060000}"/>
    <cellStyle name="Normal 55 17" xfId="1794" xr:uid="{00000000-0005-0000-0000-0000EF060000}"/>
    <cellStyle name="Normal 55 18" xfId="1795" xr:uid="{00000000-0005-0000-0000-0000F0060000}"/>
    <cellStyle name="Normal 55 19" xfId="1796" xr:uid="{00000000-0005-0000-0000-0000F1060000}"/>
    <cellStyle name="Normal 55 2" xfId="182" xr:uid="{00000000-0005-0000-0000-0000F2060000}"/>
    <cellStyle name="Normal 55 20" xfId="1797" xr:uid="{00000000-0005-0000-0000-0000F3060000}"/>
    <cellStyle name="Normal 55 21" xfId="1798" xr:uid="{00000000-0005-0000-0000-0000F4060000}"/>
    <cellStyle name="Normal 55 22" xfId="1799" xr:uid="{00000000-0005-0000-0000-0000F5060000}"/>
    <cellStyle name="Normal 55 23" xfId="1800" xr:uid="{00000000-0005-0000-0000-0000F6060000}"/>
    <cellStyle name="Normal 55 24" xfId="1801" xr:uid="{00000000-0005-0000-0000-0000F7060000}"/>
    <cellStyle name="Normal 55 25" xfId="1802" xr:uid="{00000000-0005-0000-0000-0000F8060000}"/>
    <cellStyle name="Normal 55 26" xfId="1803" xr:uid="{00000000-0005-0000-0000-0000F9060000}"/>
    <cellStyle name="Normal 55 27" xfId="1804" xr:uid="{00000000-0005-0000-0000-0000FA060000}"/>
    <cellStyle name="Normal 55 28" xfId="1805" xr:uid="{00000000-0005-0000-0000-0000FB060000}"/>
    <cellStyle name="Normal 55 29" xfId="1806" xr:uid="{00000000-0005-0000-0000-0000FC060000}"/>
    <cellStyle name="Normal 55 3" xfId="1807" xr:uid="{00000000-0005-0000-0000-0000FD060000}"/>
    <cellStyle name="Normal 55 30" xfId="1808" xr:uid="{00000000-0005-0000-0000-0000FE060000}"/>
    <cellStyle name="Normal 55 31" xfId="1809" xr:uid="{00000000-0005-0000-0000-0000FF060000}"/>
    <cellStyle name="Normal 55 32" xfId="1810" xr:uid="{00000000-0005-0000-0000-000000070000}"/>
    <cellStyle name="Normal 55 33" xfId="1811" xr:uid="{00000000-0005-0000-0000-000001070000}"/>
    <cellStyle name="Normal 55 34" xfId="1812" xr:uid="{00000000-0005-0000-0000-000002070000}"/>
    <cellStyle name="Normal 55 35" xfId="1813" xr:uid="{00000000-0005-0000-0000-000003070000}"/>
    <cellStyle name="Normal 55 36" xfId="1814" xr:uid="{00000000-0005-0000-0000-000004070000}"/>
    <cellStyle name="Normal 55 37" xfId="1815" xr:uid="{00000000-0005-0000-0000-000005070000}"/>
    <cellStyle name="Normal 55 38" xfId="1816" xr:uid="{00000000-0005-0000-0000-000006070000}"/>
    <cellStyle name="Normal 55 39" xfId="1817" xr:uid="{00000000-0005-0000-0000-000007070000}"/>
    <cellStyle name="Normal 55 4" xfId="1818" xr:uid="{00000000-0005-0000-0000-000008070000}"/>
    <cellStyle name="Normal 55 40" xfId="1819" xr:uid="{00000000-0005-0000-0000-000009070000}"/>
    <cellStyle name="Normal 55 41" xfId="1820" xr:uid="{00000000-0005-0000-0000-00000A070000}"/>
    <cellStyle name="Normal 55 42" xfId="1821" xr:uid="{00000000-0005-0000-0000-00000B070000}"/>
    <cellStyle name="Normal 55 43" xfId="1822" xr:uid="{00000000-0005-0000-0000-00000C070000}"/>
    <cellStyle name="Normal 55 44" xfId="1823" xr:uid="{00000000-0005-0000-0000-00000D070000}"/>
    <cellStyle name="Normal 55 45" xfId="1824" xr:uid="{00000000-0005-0000-0000-00000E070000}"/>
    <cellStyle name="Normal 55 46" xfId="1825" xr:uid="{00000000-0005-0000-0000-00000F070000}"/>
    <cellStyle name="Normal 55 47" xfId="1826" xr:uid="{00000000-0005-0000-0000-000010070000}"/>
    <cellStyle name="Normal 55 48" xfId="1827" xr:uid="{00000000-0005-0000-0000-000011070000}"/>
    <cellStyle name="Normal 55 49" xfId="1828" xr:uid="{00000000-0005-0000-0000-000012070000}"/>
    <cellStyle name="Normal 55 5" xfId="1829" xr:uid="{00000000-0005-0000-0000-000013070000}"/>
    <cellStyle name="Normal 55 50" xfId="1830" xr:uid="{00000000-0005-0000-0000-000014070000}"/>
    <cellStyle name="Normal 55 51" xfId="1831" xr:uid="{00000000-0005-0000-0000-000015070000}"/>
    <cellStyle name="Normal 55 52" xfId="1832" xr:uid="{00000000-0005-0000-0000-000016070000}"/>
    <cellStyle name="Normal 55 53" xfId="1833" xr:uid="{00000000-0005-0000-0000-000017070000}"/>
    <cellStyle name="Normal 55 54" xfId="1834" xr:uid="{00000000-0005-0000-0000-000018070000}"/>
    <cellStyle name="Normal 55 55" xfId="1835" xr:uid="{00000000-0005-0000-0000-000019070000}"/>
    <cellStyle name="Normal 55 56" xfId="1836" xr:uid="{00000000-0005-0000-0000-00001A070000}"/>
    <cellStyle name="Normal 55 57" xfId="1837" xr:uid="{00000000-0005-0000-0000-00001B070000}"/>
    <cellStyle name="Normal 55 58" xfId="1838" xr:uid="{00000000-0005-0000-0000-00001C070000}"/>
    <cellStyle name="Normal 55 59" xfId="1839" xr:uid="{00000000-0005-0000-0000-00001D070000}"/>
    <cellStyle name="Normal 55 6" xfId="1840" xr:uid="{00000000-0005-0000-0000-00001E070000}"/>
    <cellStyle name="Normal 55 60" xfId="1841" xr:uid="{00000000-0005-0000-0000-00001F070000}"/>
    <cellStyle name="Normal 55 61" xfId="1842" xr:uid="{00000000-0005-0000-0000-000020070000}"/>
    <cellStyle name="Normal 55 62" xfId="1843" xr:uid="{00000000-0005-0000-0000-000021070000}"/>
    <cellStyle name="Normal 55 63" xfId="1844" xr:uid="{00000000-0005-0000-0000-000022070000}"/>
    <cellStyle name="Normal 55 64" xfId="1845" xr:uid="{00000000-0005-0000-0000-000023070000}"/>
    <cellStyle name="Normal 55 65" xfId="1846" xr:uid="{00000000-0005-0000-0000-000024070000}"/>
    <cellStyle name="Normal 55 66" xfId="1847" xr:uid="{00000000-0005-0000-0000-000025070000}"/>
    <cellStyle name="Normal 55 67" xfId="1848" xr:uid="{00000000-0005-0000-0000-000026070000}"/>
    <cellStyle name="Normal 55 7" xfId="1849" xr:uid="{00000000-0005-0000-0000-000027070000}"/>
    <cellStyle name="Normal 55 8" xfId="1850" xr:uid="{00000000-0005-0000-0000-000028070000}"/>
    <cellStyle name="Normal 55 9" xfId="1851" xr:uid="{00000000-0005-0000-0000-000029070000}"/>
    <cellStyle name="Normal 57" xfId="183" xr:uid="{00000000-0005-0000-0000-00002A070000}"/>
    <cellStyle name="Normal 57 10" xfId="1852" xr:uid="{00000000-0005-0000-0000-00002B070000}"/>
    <cellStyle name="Normal 57 11" xfId="1853" xr:uid="{00000000-0005-0000-0000-00002C070000}"/>
    <cellStyle name="Normal 57 12" xfId="1854" xr:uid="{00000000-0005-0000-0000-00002D070000}"/>
    <cellStyle name="Normal 57 13" xfId="1855" xr:uid="{00000000-0005-0000-0000-00002E070000}"/>
    <cellStyle name="Normal 57 14" xfId="1856" xr:uid="{00000000-0005-0000-0000-00002F070000}"/>
    <cellStyle name="Normal 57 15" xfId="1857" xr:uid="{00000000-0005-0000-0000-000030070000}"/>
    <cellStyle name="Normal 57 16" xfId="1858" xr:uid="{00000000-0005-0000-0000-000031070000}"/>
    <cellStyle name="Normal 57 17" xfId="1859" xr:uid="{00000000-0005-0000-0000-000032070000}"/>
    <cellStyle name="Normal 57 18" xfId="1860" xr:uid="{00000000-0005-0000-0000-000033070000}"/>
    <cellStyle name="Normal 57 19" xfId="1861" xr:uid="{00000000-0005-0000-0000-000034070000}"/>
    <cellStyle name="Normal 57 2" xfId="184" xr:uid="{00000000-0005-0000-0000-000035070000}"/>
    <cellStyle name="Normal 57 20" xfId="1862" xr:uid="{00000000-0005-0000-0000-000036070000}"/>
    <cellStyle name="Normal 57 21" xfId="1863" xr:uid="{00000000-0005-0000-0000-000037070000}"/>
    <cellStyle name="Normal 57 22" xfId="1864" xr:uid="{00000000-0005-0000-0000-000038070000}"/>
    <cellStyle name="Normal 57 23" xfId="1865" xr:uid="{00000000-0005-0000-0000-000039070000}"/>
    <cellStyle name="Normal 57 24" xfId="1866" xr:uid="{00000000-0005-0000-0000-00003A070000}"/>
    <cellStyle name="Normal 57 25" xfId="1867" xr:uid="{00000000-0005-0000-0000-00003B070000}"/>
    <cellStyle name="Normal 57 26" xfId="1868" xr:uid="{00000000-0005-0000-0000-00003C070000}"/>
    <cellStyle name="Normal 57 27" xfId="1869" xr:uid="{00000000-0005-0000-0000-00003D070000}"/>
    <cellStyle name="Normal 57 28" xfId="1870" xr:uid="{00000000-0005-0000-0000-00003E070000}"/>
    <cellStyle name="Normal 57 29" xfId="1871" xr:uid="{00000000-0005-0000-0000-00003F070000}"/>
    <cellStyle name="Normal 57 3" xfId="1872" xr:uid="{00000000-0005-0000-0000-000040070000}"/>
    <cellStyle name="Normal 57 30" xfId="1873" xr:uid="{00000000-0005-0000-0000-000041070000}"/>
    <cellStyle name="Normal 57 31" xfId="1874" xr:uid="{00000000-0005-0000-0000-000042070000}"/>
    <cellStyle name="Normal 57 32" xfId="1875" xr:uid="{00000000-0005-0000-0000-000043070000}"/>
    <cellStyle name="Normal 57 33" xfId="1876" xr:uid="{00000000-0005-0000-0000-000044070000}"/>
    <cellStyle name="Normal 57 34" xfId="1877" xr:uid="{00000000-0005-0000-0000-000045070000}"/>
    <cellStyle name="Normal 57 35" xfId="1878" xr:uid="{00000000-0005-0000-0000-000046070000}"/>
    <cellStyle name="Normal 57 36" xfId="1879" xr:uid="{00000000-0005-0000-0000-000047070000}"/>
    <cellStyle name="Normal 57 37" xfId="1880" xr:uid="{00000000-0005-0000-0000-000048070000}"/>
    <cellStyle name="Normal 57 38" xfId="1881" xr:uid="{00000000-0005-0000-0000-000049070000}"/>
    <cellStyle name="Normal 57 39" xfId="1882" xr:uid="{00000000-0005-0000-0000-00004A070000}"/>
    <cellStyle name="Normal 57 4" xfId="1883" xr:uid="{00000000-0005-0000-0000-00004B070000}"/>
    <cellStyle name="Normal 57 40" xfId="1884" xr:uid="{00000000-0005-0000-0000-00004C070000}"/>
    <cellStyle name="Normal 57 41" xfId="1885" xr:uid="{00000000-0005-0000-0000-00004D070000}"/>
    <cellStyle name="Normal 57 42" xfId="1886" xr:uid="{00000000-0005-0000-0000-00004E070000}"/>
    <cellStyle name="Normal 57 43" xfId="1887" xr:uid="{00000000-0005-0000-0000-00004F070000}"/>
    <cellStyle name="Normal 57 44" xfId="1888" xr:uid="{00000000-0005-0000-0000-000050070000}"/>
    <cellStyle name="Normal 57 45" xfId="1889" xr:uid="{00000000-0005-0000-0000-000051070000}"/>
    <cellStyle name="Normal 57 46" xfId="1890" xr:uid="{00000000-0005-0000-0000-000052070000}"/>
    <cellStyle name="Normal 57 47" xfId="1891" xr:uid="{00000000-0005-0000-0000-000053070000}"/>
    <cellStyle name="Normal 57 48" xfId="1892" xr:uid="{00000000-0005-0000-0000-000054070000}"/>
    <cellStyle name="Normal 57 49" xfId="1893" xr:uid="{00000000-0005-0000-0000-000055070000}"/>
    <cellStyle name="Normal 57 5" xfId="1894" xr:uid="{00000000-0005-0000-0000-000056070000}"/>
    <cellStyle name="Normal 57 50" xfId="1895" xr:uid="{00000000-0005-0000-0000-000057070000}"/>
    <cellStyle name="Normal 57 51" xfId="1896" xr:uid="{00000000-0005-0000-0000-000058070000}"/>
    <cellStyle name="Normal 57 52" xfId="1897" xr:uid="{00000000-0005-0000-0000-000059070000}"/>
    <cellStyle name="Normal 57 53" xfId="1898" xr:uid="{00000000-0005-0000-0000-00005A070000}"/>
    <cellStyle name="Normal 57 54" xfId="1899" xr:uid="{00000000-0005-0000-0000-00005B070000}"/>
    <cellStyle name="Normal 57 55" xfId="1900" xr:uid="{00000000-0005-0000-0000-00005C070000}"/>
    <cellStyle name="Normal 57 56" xfId="1901" xr:uid="{00000000-0005-0000-0000-00005D070000}"/>
    <cellStyle name="Normal 57 57" xfId="1902" xr:uid="{00000000-0005-0000-0000-00005E070000}"/>
    <cellStyle name="Normal 57 58" xfId="1903" xr:uid="{00000000-0005-0000-0000-00005F070000}"/>
    <cellStyle name="Normal 57 59" xfId="1904" xr:uid="{00000000-0005-0000-0000-000060070000}"/>
    <cellStyle name="Normal 57 6" xfId="1905" xr:uid="{00000000-0005-0000-0000-000061070000}"/>
    <cellStyle name="Normal 57 60" xfId="1906" xr:uid="{00000000-0005-0000-0000-000062070000}"/>
    <cellStyle name="Normal 57 61" xfId="1907" xr:uid="{00000000-0005-0000-0000-000063070000}"/>
    <cellStyle name="Normal 57 62" xfId="1908" xr:uid="{00000000-0005-0000-0000-000064070000}"/>
    <cellStyle name="Normal 57 63" xfId="1909" xr:uid="{00000000-0005-0000-0000-000065070000}"/>
    <cellStyle name="Normal 57 64" xfId="1910" xr:uid="{00000000-0005-0000-0000-000066070000}"/>
    <cellStyle name="Normal 57 65" xfId="1911" xr:uid="{00000000-0005-0000-0000-000067070000}"/>
    <cellStyle name="Normal 57 66" xfId="1912" xr:uid="{00000000-0005-0000-0000-000068070000}"/>
    <cellStyle name="Normal 57 67" xfId="1913" xr:uid="{00000000-0005-0000-0000-000069070000}"/>
    <cellStyle name="Normal 57 7" xfId="1914" xr:uid="{00000000-0005-0000-0000-00006A070000}"/>
    <cellStyle name="Normal 57 8" xfId="1915" xr:uid="{00000000-0005-0000-0000-00006B070000}"/>
    <cellStyle name="Normal 57 9" xfId="1916" xr:uid="{00000000-0005-0000-0000-00006C070000}"/>
    <cellStyle name="Normal 6" xfId="185" xr:uid="{00000000-0005-0000-0000-00006D070000}"/>
    <cellStyle name="Normal 6 2" xfId="186" xr:uid="{00000000-0005-0000-0000-00006E070000}"/>
    <cellStyle name="Normal 6 2 10" xfId="1917" xr:uid="{00000000-0005-0000-0000-00006F070000}"/>
    <cellStyle name="Normal 6 2 11" xfId="1918" xr:uid="{00000000-0005-0000-0000-000070070000}"/>
    <cellStyle name="Normal 6 2 12" xfId="1919" xr:uid="{00000000-0005-0000-0000-000071070000}"/>
    <cellStyle name="Normal 6 2 13" xfId="1920" xr:uid="{00000000-0005-0000-0000-000072070000}"/>
    <cellStyle name="Normal 6 2 14" xfId="1921" xr:uid="{00000000-0005-0000-0000-000073070000}"/>
    <cellStyle name="Normal 6 2 15" xfId="1922" xr:uid="{00000000-0005-0000-0000-000074070000}"/>
    <cellStyle name="Normal 6 2 16" xfId="1923" xr:uid="{00000000-0005-0000-0000-000075070000}"/>
    <cellStyle name="Normal 6 2 17" xfId="1924" xr:uid="{00000000-0005-0000-0000-000076070000}"/>
    <cellStyle name="Normal 6 2 18" xfId="1925" xr:uid="{00000000-0005-0000-0000-000077070000}"/>
    <cellStyle name="Normal 6 2 19" xfId="1926" xr:uid="{00000000-0005-0000-0000-000078070000}"/>
    <cellStyle name="Normal 6 2 2" xfId="187" xr:uid="{00000000-0005-0000-0000-000079070000}"/>
    <cellStyle name="Normal 6 2 20" xfId="1927" xr:uid="{00000000-0005-0000-0000-00007A070000}"/>
    <cellStyle name="Normal 6 2 21" xfId="1928" xr:uid="{00000000-0005-0000-0000-00007B070000}"/>
    <cellStyle name="Normal 6 2 22" xfId="1929" xr:uid="{00000000-0005-0000-0000-00007C070000}"/>
    <cellStyle name="Normal 6 2 23" xfId="1930" xr:uid="{00000000-0005-0000-0000-00007D070000}"/>
    <cellStyle name="Normal 6 2 24" xfId="1931" xr:uid="{00000000-0005-0000-0000-00007E070000}"/>
    <cellStyle name="Normal 6 2 25" xfId="1932" xr:uid="{00000000-0005-0000-0000-00007F070000}"/>
    <cellStyle name="Normal 6 2 26" xfId="1933" xr:uid="{00000000-0005-0000-0000-000080070000}"/>
    <cellStyle name="Normal 6 2 27" xfId="1934" xr:uid="{00000000-0005-0000-0000-000081070000}"/>
    <cellStyle name="Normal 6 2 28" xfId="1935" xr:uid="{00000000-0005-0000-0000-000082070000}"/>
    <cellStyle name="Normal 6 2 29" xfId="1936" xr:uid="{00000000-0005-0000-0000-000083070000}"/>
    <cellStyle name="Normal 6 2 3" xfId="1937" xr:uid="{00000000-0005-0000-0000-000084070000}"/>
    <cellStyle name="Normal 6 2 30" xfId="1938" xr:uid="{00000000-0005-0000-0000-000085070000}"/>
    <cellStyle name="Normal 6 2 31" xfId="1939" xr:uid="{00000000-0005-0000-0000-000086070000}"/>
    <cellStyle name="Normal 6 2 32" xfId="1940" xr:uid="{00000000-0005-0000-0000-000087070000}"/>
    <cellStyle name="Normal 6 2 33" xfId="1941" xr:uid="{00000000-0005-0000-0000-000088070000}"/>
    <cellStyle name="Normal 6 2 34" xfId="1942" xr:uid="{00000000-0005-0000-0000-000089070000}"/>
    <cellStyle name="Normal 6 2 35" xfId="1943" xr:uid="{00000000-0005-0000-0000-00008A070000}"/>
    <cellStyle name="Normal 6 2 36" xfId="1944" xr:uid="{00000000-0005-0000-0000-00008B070000}"/>
    <cellStyle name="Normal 6 2 37" xfId="1945" xr:uid="{00000000-0005-0000-0000-00008C070000}"/>
    <cellStyle name="Normal 6 2 38" xfId="1946" xr:uid="{00000000-0005-0000-0000-00008D070000}"/>
    <cellStyle name="Normal 6 2 39" xfId="1947" xr:uid="{00000000-0005-0000-0000-00008E070000}"/>
    <cellStyle name="Normal 6 2 4" xfId="1948" xr:uid="{00000000-0005-0000-0000-00008F070000}"/>
    <cellStyle name="Normal 6 2 40" xfId="1949" xr:uid="{00000000-0005-0000-0000-000090070000}"/>
    <cellStyle name="Normal 6 2 41" xfId="1950" xr:uid="{00000000-0005-0000-0000-000091070000}"/>
    <cellStyle name="Normal 6 2 42" xfId="1951" xr:uid="{00000000-0005-0000-0000-000092070000}"/>
    <cellStyle name="Normal 6 2 43" xfId="1952" xr:uid="{00000000-0005-0000-0000-000093070000}"/>
    <cellStyle name="Normal 6 2 44" xfId="1953" xr:uid="{00000000-0005-0000-0000-000094070000}"/>
    <cellStyle name="Normal 6 2 45" xfId="1954" xr:uid="{00000000-0005-0000-0000-000095070000}"/>
    <cellStyle name="Normal 6 2 46" xfId="1955" xr:uid="{00000000-0005-0000-0000-000096070000}"/>
    <cellStyle name="Normal 6 2 47" xfId="1956" xr:uid="{00000000-0005-0000-0000-000097070000}"/>
    <cellStyle name="Normal 6 2 48" xfId="1957" xr:uid="{00000000-0005-0000-0000-000098070000}"/>
    <cellStyle name="Normal 6 2 49" xfId="1958" xr:uid="{00000000-0005-0000-0000-000099070000}"/>
    <cellStyle name="Normal 6 2 5" xfId="1959" xr:uid="{00000000-0005-0000-0000-00009A070000}"/>
    <cellStyle name="Normal 6 2 50" xfId="1960" xr:uid="{00000000-0005-0000-0000-00009B070000}"/>
    <cellStyle name="Normal 6 2 51" xfId="1961" xr:uid="{00000000-0005-0000-0000-00009C070000}"/>
    <cellStyle name="Normal 6 2 52" xfId="1962" xr:uid="{00000000-0005-0000-0000-00009D070000}"/>
    <cellStyle name="Normal 6 2 53" xfId="1963" xr:uid="{00000000-0005-0000-0000-00009E070000}"/>
    <cellStyle name="Normal 6 2 54" xfId="1964" xr:uid="{00000000-0005-0000-0000-00009F070000}"/>
    <cellStyle name="Normal 6 2 55" xfId="1965" xr:uid="{00000000-0005-0000-0000-0000A0070000}"/>
    <cellStyle name="Normal 6 2 56" xfId="1966" xr:uid="{00000000-0005-0000-0000-0000A1070000}"/>
    <cellStyle name="Normal 6 2 57" xfId="1967" xr:uid="{00000000-0005-0000-0000-0000A2070000}"/>
    <cellStyle name="Normal 6 2 58" xfId="1968" xr:uid="{00000000-0005-0000-0000-0000A3070000}"/>
    <cellStyle name="Normal 6 2 59" xfId="1969" xr:uid="{00000000-0005-0000-0000-0000A4070000}"/>
    <cellStyle name="Normal 6 2 6" xfId="1970" xr:uid="{00000000-0005-0000-0000-0000A5070000}"/>
    <cellStyle name="Normal 6 2 60" xfId="1971" xr:uid="{00000000-0005-0000-0000-0000A6070000}"/>
    <cellStyle name="Normal 6 2 61" xfId="1972" xr:uid="{00000000-0005-0000-0000-0000A7070000}"/>
    <cellStyle name="Normal 6 2 62" xfId="1973" xr:uid="{00000000-0005-0000-0000-0000A8070000}"/>
    <cellStyle name="Normal 6 2 63" xfId="1974" xr:uid="{00000000-0005-0000-0000-0000A9070000}"/>
    <cellStyle name="Normal 6 2 64" xfId="1975" xr:uid="{00000000-0005-0000-0000-0000AA070000}"/>
    <cellStyle name="Normal 6 2 65" xfId="1976" xr:uid="{00000000-0005-0000-0000-0000AB070000}"/>
    <cellStyle name="Normal 6 2 66" xfId="1977" xr:uid="{00000000-0005-0000-0000-0000AC070000}"/>
    <cellStyle name="Normal 6 2 67" xfId="1978" xr:uid="{00000000-0005-0000-0000-0000AD070000}"/>
    <cellStyle name="Normal 6 2 7" xfId="1979" xr:uid="{00000000-0005-0000-0000-0000AE070000}"/>
    <cellStyle name="Normal 6 2 8" xfId="1980" xr:uid="{00000000-0005-0000-0000-0000AF070000}"/>
    <cellStyle name="Normal 6 2 9" xfId="1981" xr:uid="{00000000-0005-0000-0000-0000B0070000}"/>
    <cellStyle name="Normal 7" xfId="188" xr:uid="{00000000-0005-0000-0000-0000B1070000}"/>
    <cellStyle name="Normal 8" xfId="189" xr:uid="{00000000-0005-0000-0000-0000B2070000}"/>
    <cellStyle name="Normal 9" xfId="190" xr:uid="{00000000-0005-0000-0000-0000B3070000}"/>
    <cellStyle name="Porcentaje" xfId="191" builtinId="5"/>
    <cellStyle name="Porcentual 2" xfId="192" xr:uid="{00000000-0005-0000-0000-0000B5070000}"/>
    <cellStyle name="Porcentual 2 2" xfId="193" xr:uid="{00000000-0005-0000-0000-0000B6070000}"/>
    <cellStyle name="Porcentual 2 2 10" xfId="1982" xr:uid="{00000000-0005-0000-0000-0000B7070000}"/>
    <cellStyle name="Porcentual 2 2 11" xfId="1983" xr:uid="{00000000-0005-0000-0000-0000B8070000}"/>
    <cellStyle name="Porcentual 2 2 12" xfId="1984" xr:uid="{00000000-0005-0000-0000-0000B9070000}"/>
    <cellStyle name="Porcentual 2 2 13" xfId="1985" xr:uid="{00000000-0005-0000-0000-0000BA070000}"/>
    <cellStyle name="Porcentual 2 2 14" xfId="1986" xr:uid="{00000000-0005-0000-0000-0000BB070000}"/>
    <cellStyle name="Porcentual 2 2 15" xfId="1987" xr:uid="{00000000-0005-0000-0000-0000BC070000}"/>
    <cellStyle name="Porcentual 2 2 16" xfId="1988" xr:uid="{00000000-0005-0000-0000-0000BD070000}"/>
    <cellStyle name="Porcentual 2 2 17" xfId="1989" xr:uid="{00000000-0005-0000-0000-0000BE070000}"/>
    <cellStyle name="Porcentual 2 2 18" xfId="1990" xr:uid="{00000000-0005-0000-0000-0000BF070000}"/>
    <cellStyle name="Porcentual 2 2 19" xfId="1991" xr:uid="{00000000-0005-0000-0000-0000C0070000}"/>
    <cellStyle name="Porcentual 2 2 2" xfId="194" xr:uid="{00000000-0005-0000-0000-0000C1070000}"/>
    <cellStyle name="Porcentual 2 2 2 2" xfId="195" xr:uid="{00000000-0005-0000-0000-0000C2070000}"/>
    <cellStyle name="Porcentual 2 2 2 2 10" xfId="1992" xr:uid="{00000000-0005-0000-0000-0000C3070000}"/>
    <cellStyle name="Porcentual 2 2 2 2 11" xfId="1993" xr:uid="{00000000-0005-0000-0000-0000C4070000}"/>
    <cellStyle name="Porcentual 2 2 2 2 12" xfId="1994" xr:uid="{00000000-0005-0000-0000-0000C5070000}"/>
    <cellStyle name="Porcentual 2 2 2 2 13" xfId="1995" xr:uid="{00000000-0005-0000-0000-0000C6070000}"/>
    <cellStyle name="Porcentual 2 2 2 2 14" xfId="1996" xr:uid="{00000000-0005-0000-0000-0000C7070000}"/>
    <cellStyle name="Porcentual 2 2 2 2 15" xfId="1997" xr:uid="{00000000-0005-0000-0000-0000C8070000}"/>
    <cellStyle name="Porcentual 2 2 2 2 16" xfId="1998" xr:uid="{00000000-0005-0000-0000-0000C9070000}"/>
    <cellStyle name="Porcentual 2 2 2 2 17" xfId="1999" xr:uid="{00000000-0005-0000-0000-0000CA070000}"/>
    <cellStyle name="Porcentual 2 2 2 2 18" xfId="2000" xr:uid="{00000000-0005-0000-0000-0000CB070000}"/>
    <cellStyle name="Porcentual 2 2 2 2 19" xfId="2001" xr:uid="{00000000-0005-0000-0000-0000CC070000}"/>
    <cellStyle name="Porcentual 2 2 2 2 2" xfId="196" xr:uid="{00000000-0005-0000-0000-0000CD070000}"/>
    <cellStyle name="Porcentual 2 2 2 2 2 2" xfId="197" xr:uid="{00000000-0005-0000-0000-0000CE070000}"/>
    <cellStyle name="Porcentual 2 2 2 2 2 2 10" xfId="2002" xr:uid="{00000000-0005-0000-0000-0000CF070000}"/>
    <cellStyle name="Porcentual 2 2 2 2 2 2 11" xfId="2003" xr:uid="{00000000-0005-0000-0000-0000D0070000}"/>
    <cellStyle name="Porcentual 2 2 2 2 2 2 12" xfId="2004" xr:uid="{00000000-0005-0000-0000-0000D1070000}"/>
    <cellStyle name="Porcentual 2 2 2 2 2 2 13" xfId="2005" xr:uid="{00000000-0005-0000-0000-0000D2070000}"/>
    <cellStyle name="Porcentual 2 2 2 2 2 2 14" xfId="2006" xr:uid="{00000000-0005-0000-0000-0000D3070000}"/>
    <cellStyle name="Porcentual 2 2 2 2 2 2 15" xfId="2007" xr:uid="{00000000-0005-0000-0000-0000D4070000}"/>
    <cellStyle name="Porcentual 2 2 2 2 2 2 16" xfId="2008" xr:uid="{00000000-0005-0000-0000-0000D5070000}"/>
    <cellStyle name="Porcentual 2 2 2 2 2 2 17" xfId="2009" xr:uid="{00000000-0005-0000-0000-0000D6070000}"/>
    <cellStyle name="Porcentual 2 2 2 2 2 2 18" xfId="2010" xr:uid="{00000000-0005-0000-0000-0000D7070000}"/>
    <cellStyle name="Porcentual 2 2 2 2 2 2 19" xfId="2011" xr:uid="{00000000-0005-0000-0000-0000D8070000}"/>
    <cellStyle name="Porcentual 2 2 2 2 2 2 2" xfId="2012" xr:uid="{00000000-0005-0000-0000-0000D9070000}"/>
    <cellStyle name="Porcentual 2 2 2 2 2 2 20" xfId="2013" xr:uid="{00000000-0005-0000-0000-0000DA070000}"/>
    <cellStyle name="Porcentual 2 2 2 2 2 2 21" xfId="2014" xr:uid="{00000000-0005-0000-0000-0000DB070000}"/>
    <cellStyle name="Porcentual 2 2 2 2 2 2 22" xfId="2015" xr:uid="{00000000-0005-0000-0000-0000DC070000}"/>
    <cellStyle name="Porcentual 2 2 2 2 2 2 23" xfId="2016" xr:uid="{00000000-0005-0000-0000-0000DD070000}"/>
    <cellStyle name="Porcentual 2 2 2 2 2 2 24" xfId="2017" xr:uid="{00000000-0005-0000-0000-0000DE070000}"/>
    <cellStyle name="Porcentual 2 2 2 2 2 2 25" xfId="2018" xr:uid="{00000000-0005-0000-0000-0000DF070000}"/>
    <cellStyle name="Porcentual 2 2 2 2 2 2 26" xfId="2019" xr:uid="{00000000-0005-0000-0000-0000E0070000}"/>
    <cellStyle name="Porcentual 2 2 2 2 2 2 27" xfId="2020" xr:uid="{00000000-0005-0000-0000-0000E1070000}"/>
    <cellStyle name="Porcentual 2 2 2 2 2 2 28" xfId="2021" xr:uid="{00000000-0005-0000-0000-0000E2070000}"/>
    <cellStyle name="Porcentual 2 2 2 2 2 2 29" xfId="2022" xr:uid="{00000000-0005-0000-0000-0000E3070000}"/>
    <cellStyle name="Porcentual 2 2 2 2 2 2 3" xfId="2023" xr:uid="{00000000-0005-0000-0000-0000E4070000}"/>
    <cellStyle name="Porcentual 2 2 2 2 2 2 30" xfId="2024" xr:uid="{00000000-0005-0000-0000-0000E5070000}"/>
    <cellStyle name="Porcentual 2 2 2 2 2 2 31" xfId="2025" xr:uid="{00000000-0005-0000-0000-0000E6070000}"/>
    <cellStyle name="Porcentual 2 2 2 2 2 2 32" xfId="2026" xr:uid="{00000000-0005-0000-0000-0000E7070000}"/>
    <cellStyle name="Porcentual 2 2 2 2 2 2 33" xfId="2027" xr:uid="{00000000-0005-0000-0000-0000E8070000}"/>
    <cellStyle name="Porcentual 2 2 2 2 2 2 34" xfId="2028" xr:uid="{00000000-0005-0000-0000-0000E9070000}"/>
    <cellStyle name="Porcentual 2 2 2 2 2 2 35" xfId="2029" xr:uid="{00000000-0005-0000-0000-0000EA070000}"/>
    <cellStyle name="Porcentual 2 2 2 2 2 2 36" xfId="2030" xr:uid="{00000000-0005-0000-0000-0000EB070000}"/>
    <cellStyle name="Porcentual 2 2 2 2 2 2 37" xfId="2031" xr:uid="{00000000-0005-0000-0000-0000EC070000}"/>
    <cellStyle name="Porcentual 2 2 2 2 2 2 38" xfId="2032" xr:uid="{00000000-0005-0000-0000-0000ED070000}"/>
    <cellStyle name="Porcentual 2 2 2 2 2 2 39" xfId="2033" xr:uid="{00000000-0005-0000-0000-0000EE070000}"/>
    <cellStyle name="Porcentual 2 2 2 2 2 2 4" xfId="2034" xr:uid="{00000000-0005-0000-0000-0000EF070000}"/>
    <cellStyle name="Porcentual 2 2 2 2 2 2 40" xfId="2035" xr:uid="{00000000-0005-0000-0000-0000F0070000}"/>
    <cellStyle name="Porcentual 2 2 2 2 2 2 41" xfId="2036" xr:uid="{00000000-0005-0000-0000-0000F1070000}"/>
    <cellStyle name="Porcentual 2 2 2 2 2 2 42" xfId="2037" xr:uid="{00000000-0005-0000-0000-0000F2070000}"/>
    <cellStyle name="Porcentual 2 2 2 2 2 2 43" xfId="2038" xr:uid="{00000000-0005-0000-0000-0000F3070000}"/>
    <cellStyle name="Porcentual 2 2 2 2 2 2 44" xfId="2039" xr:uid="{00000000-0005-0000-0000-0000F4070000}"/>
    <cellStyle name="Porcentual 2 2 2 2 2 2 45" xfId="2040" xr:uid="{00000000-0005-0000-0000-0000F5070000}"/>
    <cellStyle name="Porcentual 2 2 2 2 2 2 46" xfId="2041" xr:uid="{00000000-0005-0000-0000-0000F6070000}"/>
    <cellStyle name="Porcentual 2 2 2 2 2 2 47" xfId="2042" xr:uid="{00000000-0005-0000-0000-0000F7070000}"/>
    <cellStyle name="Porcentual 2 2 2 2 2 2 48" xfId="2043" xr:uid="{00000000-0005-0000-0000-0000F8070000}"/>
    <cellStyle name="Porcentual 2 2 2 2 2 2 49" xfId="2044" xr:uid="{00000000-0005-0000-0000-0000F9070000}"/>
    <cellStyle name="Porcentual 2 2 2 2 2 2 5" xfId="2045" xr:uid="{00000000-0005-0000-0000-0000FA070000}"/>
    <cellStyle name="Porcentual 2 2 2 2 2 2 50" xfId="2046" xr:uid="{00000000-0005-0000-0000-0000FB070000}"/>
    <cellStyle name="Porcentual 2 2 2 2 2 2 51" xfId="2047" xr:uid="{00000000-0005-0000-0000-0000FC070000}"/>
    <cellStyle name="Porcentual 2 2 2 2 2 2 52" xfId="2048" xr:uid="{00000000-0005-0000-0000-0000FD070000}"/>
    <cellStyle name="Porcentual 2 2 2 2 2 2 53" xfId="2049" xr:uid="{00000000-0005-0000-0000-0000FE070000}"/>
    <cellStyle name="Porcentual 2 2 2 2 2 2 54" xfId="2050" xr:uid="{00000000-0005-0000-0000-0000FF070000}"/>
    <cellStyle name="Porcentual 2 2 2 2 2 2 55" xfId="2051" xr:uid="{00000000-0005-0000-0000-000000080000}"/>
    <cellStyle name="Porcentual 2 2 2 2 2 2 56" xfId="2052" xr:uid="{00000000-0005-0000-0000-000001080000}"/>
    <cellStyle name="Porcentual 2 2 2 2 2 2 57" xfId="2053" xr:uid="{00000000-0005-0000-0000-000002080000}"/>
    <cellStyle name="Porcentual 2 2 2 2 2 2 58" xfId="2054" xr:uid="{00000000-0005-0000-0000-000003080000}"/>
    <cellStyle name="Porcentual 2 2 2 2 2 2 59" xfId="2055" xr:uid="{00000000-0005-0000-0000-000004080000}"/>
    <cellStyle name="Porcentual 2 2 2 2 2 2 6" xfId="2056" xr:uid="{00000000-0005-0000-0000-000005080000}"/>
    <cellStyle name="Porcentual 2 2 2 2 2 2 60" xfId="2057" xr:uid="{00000000-0005-0000-0000-000006080000}"/>
    <cellStyle name="Porcentual 2 2 2 2 2 2 61" xfId="2058" xr:uid="{00000000-0005-0000-0000-000007080000}"/>
    <cellStyle name="Porcentual 2 2 2 2 2 2 62" xfId="2059" xr:uid="{00000000-0005-0000-0000-000008080000}"/>
    <cellStyle name="Porcentual 2 2 2 2 2 2 63" xfId="2060" xr:uid="{00000000-0005-0000-0000-000009080000}"/>
    <cellStyle name="Porcentual 2 2 2 2 2 2 64" xfId="2061" xr:uid="{00000000-0005-0000-0000-00000A080000}"/>
    <cellStyle name="Porcentual 2 2 2 2 2 2 65" xfId="2062" xr:uid="{00000000-0005-0000-0000-00000B080000}"/>
    <cellStyle name="Porcentual 2 2 2 2 2 2 66" xfId="2063" xr:uid="{00000000-0005-0000-0000-00000C080000}"/>
    <cellStyle name="Porcentual 2 2 2 2 2 2 7" xfId="2064" xr:uid="{00000000-0005-0000-0000-00000D080000}"/>
    <cellStyle name="Porcentual 2 2 2 2 2 2 8" xfId="2065" xr:uid="{00000000-0005-0000-0000-00000E080000}"/>
    <cellStyle name="Porcentual 2 2 2 2 2 2 9" xfId="2066" xr:uid="{00000000-0005-0000-0000-00000F080000}"/>
    <cellStyle name="Porcentual 2 2 2 2 2 3" xfId="2067" xr:uid="{00000000-0005-0000-0000-000010080000}"/>
    <cellStyle name="Porcentual 2 2 2 2 20" xfId="2068" xr:uid="{00000000-0005-0000-0000-000011080000}"/>
    <cellStyle name="Porcentual 2 2 2 2 21" xfId="2069" xr:uid="{00000000-0005-0000-0000-000012080000}"/>
    <cellStyle name="Porcentual 2 2 2 2 22" xfId="2070" xr:uid="{00000000-0005-0000-0000-000013080000}"/>
    <cellStyle name="Porcentual 2 2 2 2 23" xfId="2071" xr:uid="{00000000-0005-0000-0000-000014080000}"/>
    <cellStyle name="Porcentual 2 2 2 2 24" xfId="2072" xr:uid="{00000000-0005-0000-0000-000015080000}"/>
    <cellStyle name="Porcentual 2 2 2 2 25" xfId="2073" xr:uid="{00000000-0005-0000-0000-000016080000}"/>
    <cellStyle name="Porcentual 2 2 2 2 26" xfId="2074" xr:uid="{00000000-0005-0000-0000-000017080000}"/>
    <cellStyle name="Porcentual 2 2 2 2 27" xfId="2075" xr:uid="{00000000-0005-0000-0000-000018080000}"/>
    <cellStyle name="Porcentual 2 2 2 2 28" xfId="2076" xr:uid="{00000000-0005-0000-0000-000019080000}"/>
    <cellStyle name="Porcentual 2 2 2 2 29" xfId="2077" xr:uid="{00000000-0005-0000-0000-00001A080000}"/>
    <cellStyle name="Porcentual 2 2 2 2 3" xfId="2078" xr:uid="{00000000-0005-0000-0000-00001B080000}"/>
    <cellStyle name="Porcentual 2 2 2 2 30" xfId="2079" xr:uid="{00000000-0005-0000-0000-00001C080000}"/>
    <cellStyle name="Porcentual 2 2 2 2 31" xfId="2080" xr:uid="{00000000-0005-0000-0000-00001D080000}"/>
    <cellStyle name="Porcentual 2 2 2 2 32" xfId="2081" xr:uid="{00000000-0005-0000-0000-00001E080000}"/>
    <cellStyle name="Porcentual 2 2 2 2 33" xfId="2082" xr:uid="{00000000-0005-0000-0000-00001F080000}"/>
    <cellStyle name="Porcentual 2 2 2 2 34" xfId="2083" xr:uid="{00000000-0005-0000-0000-000020080000}"/>
    <cellStyle name="Porcentual 2 2 2 2 35" xfId="2084" xr:uid="{00000000-0005-0000-0000-000021080000}"/>
    <cellStyle name="Porcentual 2 2 2 2 36" xfId="2085" xr:uid="{00000000-0005-0000-0000-000022080000}"/>
    <cellStyle name="Porcentual 2 2 2 2 37" xfId="2086" xr:uid="{00000000-0005-0000-0000-000023080000}"/>
    <cellStyle name="Porcentual 2 2 2 2 38" xfId="2087" xr:uid="{00000000-0005-0000-0000-000024080000}"/>
    <cellStyle name="Porcentual 2 2 2 2 39" xfId="2088" xr:uid="{00000000-0005-0000-0000-000025080000}"/>
    <cellStyle name="Porcentual 2 2 2 2 4" xfId="2089" xr:uid="{00000000-0005-0000-0000-000026080000}"/>
    <cellStyle name="Porcentual 2 2 2 2 40" xfId="2090" xr:uid="{00000000-0005-0000-0000-000027080000}"/>
    <cellStyle name="Porcentual 2 2 2 2 41" xfId="2091" xr:uid="{00000000-0005-0000-0000-000028080000}"/>
    <cellStyle name="Porcentual 2 2 2 2 42" xfId="2092" xr:uid="{00000000-0005-0000-0000-000029080000}"/>
    <cellStyle name="Porcentual 2 2 2 2 43" xfId="2093" xr:uid="{00000000-0005-0000-0000-00002A080000}"/>
    <cellStyle name="Porcentual 2 2 2 2 44" xfId="2094" xr:uid="{00000000-0005-0000-0000-00002B080000}"/>
    <cellStyle name="Porcentual 2 2 2 2 45" xfId="2095" xr:uid="{00000000-0005-0000-0000-00002C080000}"/>
    <cellStyle name="Porcentual 2 2 2 2 46" xfId="2096" xr:uid="{00000000-0005-0000-0000-00002D080000}"/>
    <cellStyle name="Porcentual 2 2 2 2 47" xfId="2097" xr:uid="{00000000-0005-0000-0000-00002E080000}"/>
    <cellStyle name="Porcentual 2 2 2 2 48" xfId="2098" xr:uid="{00000000-0005-0000-0000-00002F080000}"/>
    <cellStyle name="Porcentual 2 2 2 2 49" xfId="2099" xr:uid="{00000000-0005-0000-0000-000030080000}"/>
    <cellStyle name="Porcentual 2 2 2 2 5" xfId="2100" xr:uid="{00000000-0005-0000-0000-000031080000}"/>
    <cellStyle name="Porcentual 2 2 2 2 50" xfId="2101" xr:uid="{00000000-0005-0000-0000-000032080000}"/>
    <cellStyle name="Porcentual 2 2 2 2 51" xfId="2102" xr:uid="{00000000-0005-0000-0000-000033080000}"/>
    <cellStyle name="Porcentual 2 2 2 2 52" xfId="2103" xr:uid="{00000000-0005-0000-0000-000034080000}"/>
    <cellStyle name="Porcentual 2 2 2 2 53" xfId="2104" xr:uid="{00000000-0005-0000-0000-000035080000}"/>
    <cellStyle name="Porcentual 2 2 2 2 54" xfId="2105" xr:uid="{00000000-0005-0000-0000-000036080000}"/>
    <cellStyle name="Porcentual 2 2 2 2 55" xfId="2106" xr:uid="{00000000-0005-0000-0000-000037080000}"/>
    <cellStyle name="Porcentual 2 2 2 2 56" xfId="2107" xr:uid="{00000000-0005-0000-0000-000038080000}"/>
    <cellStyle name="Porcentual 2 2 2 2 57" xfId="2108" xr:uid="{00000000-0005-0000-0000-000039080000}"/>
    <cellStyle name="Porcentual 2 2 2 2 58" xfId="2109" xr:uid="{00000000-0005-0000-0000-00003A080000}"/>
    <cellStyle name="Porcentual 2 2 2 2 59" xfId="2110" xr:uid="{00000000-0005-0000-0000-00003B080000}"/>
    <cellStyle name="Porcentual 2 2 2 2 6" xfId="2111" xr:uid="{00000000-0005-0000-0000-00003C080000}"/>
    <cellStyle name="Porcentual 2 2 2 2 60" xfId="2112" xr:uid="{00000000-0005-0000-0000-00003D080000}"/>
    <cellStyle name="Porcentual 2 2 2 2 61" xfId="2113" xr:uid="{00000000-0005-0000-0000-00003E080000}"/>
    <cellStyle name="Porcentual 2 2 2 2 62" xfId="2114" xr:uid="{00000000-0005-0000-0000-00003F080000}"/>
    <cellStyle name="Porcentual 2 2 2 2 63" xfId="2115" xr:uid="{00000000-0005-0000-0000-000040080000}"/>
    <cellStyle name="Porcentual 2 2 2 2 64" xfId="2116" xr:uid="{00000000-0005-0000-0000-000041080000}"/>
    <cellStyle name="Porcentual 2 2 2 2 65" xfId="2117" xr:uid="{00000000-0005-0000-0000-000042080000}"/>
    <cellStyle name="Porcentual 2 2 2 2 66" xfId="2118" xr:uid="{00000000-0005-0000-0000-000043080000}"/>
    <cellStyle name="Porcentual 2 2 2 2 67" xfId="2119" xr:uid="{00000000-0005-0000-0000-000044080000}"/>
    <cellStyle name="Porcentual 2 2 2 2 7" xfId="2120" xr:uid="{00000000-0005-0000-0000-000045080000}"/>
    <cellStyle name="Porcentual 2 2 2 2 8" xfId="2121" xr:uid="{00000000-0005-0000-0000-000046080000}"/>
    <cellStyle name="Porcentual 2 2 2 2 9" xfId="2122" xr:uid="{00000000-0005-0000-0000-000047080000}"/>
    <cellStyle name="Porcentual 2 2 2 3" xfId="198" xr:uid="{00000000-0005-0000-0000-000048080000}"/>
    <cellStyle name="Porcentual 2 2 2 3 10" xfId="2123" xr:uid="{00000000-0005-0000-0000-000049080000}"/>
    <cellStyle name="Porcentual 2 2 2 3 11" xfId="2124" xr:uid="{00000000-0005-0000-0000-00004A080000}"/>
    <cellStyle name="Porcentual 2 2 2 3 12" xfId="2125" xr:uid="{00000000-0005-0000-0000-00004B080000}"/>
    <cellStyle name="Porcentual 2 2 2 3 13" xfId="2126" xr:uid="{00000000-0005-0000-0000-00004C080000}"/>
    <cellStyle name="Porcentual 2 2 2 3 14" xfId="2127" xr:uid="{00000000-0005-0000-0000-00004D080000}"/>
    <cellStyle name="Porcentual 2 2 2 3 15" xfId="2128" xr:uid="{00000000-0005-0000-0000-00004E080000}"/>
    <cellStyle name="Porcentual 2 2 2 3 16" xfId="2129" xr:uid="{00000000-0005-0000-0000-00004F080000}"/>
    <cellStyle name="Porcentual 2 2 2 3 17" xfId="2130" xr:uid="{00000000-0005-0000-0000-000050080000}"/>
    <cellStyle name="Porcentual 2 2 2 3 18" xfId="2131" xr:uid="{00000000-0005-0000-0000-000051080000}"/>
    <cellStyle name="Porcentual 2 2 2 3 19" xfId="2132" xr:uid="{00000000-0005-0000-0000-000052080000}"/>
    <cellStyle name="Porcentual 2 2 2 3 2" xfId="2133" xr:uid="{00000000-0005-0000-0000-000053080000}"/>
    <cellStyle name="Porcentual 2 2 2 3 20" xfId="2134" xr:uid="{00000000-0005-0000-0000-000054080000}"/>
    <cellStyle name="Porcentual 2 2 2 3 21" xfId="2135" xr:uid="{00000000-0005-0000-0000-000055080000}"/>
    <cellStyle name="Porcentual 2 2 2 3 22" xfId="2136" xr:uid="{00000000-0005-0000-0000-000056080000}"/>
    <cellStyle name="Porcentual 2 2 2 3 23" xfId="2137" xr:uid="{00000000-0005-0000-0000-000057080000}"/>
    <cellStyle name="Porcentual 2 2 2 3 24" xfId="2138" xr:uid="{00000000-0005-0000-0000-000058080000}"/>
    <cellStyle name="Porcentual 2 2 2 3 25" xfId="2139" xr:uid="{00000000-0005-0000-0000-000059080000}"/>
    <cellStyle name="Porcentual 2 2 2 3 26" xfId="2140" xr:uid="{00000000-0005-0000-0000-00005A080000}"/>
    <cellStyle name="Porcentual 2 2 2 3 27" xfId="2141" xr:uid="{00000000-0005-0000-0000-00005B080000}"/>
    <cellStyle name="Porcentual 2 2 2 3 28" xfId="2142" xr:uid="{00000000-0005-0000-0000-00005C080000}"/>
    <cellStyle name="Porcentual 2 2 2 3 29" xfId="2143" xr:uid="{00000000-0005-0000-0000-00005D080000}"/>
    <cellStyle name="Porcentual 2 2 2 3 3" xfId="2144" xr:uid="{00000000-0005-0000-0000-00005E080000}"/>
    <cellStyle name="Porcentual 2 2 2 3 30" xfId="2145" xr:uid="{00000000-0005-0000-0000-00005F080000}"/>
    <cellStyle name="Porcentual 2 2 2 3 31" xfId="2146" xr:uid="{00000000-0005-0000-0000-000060080000}"/>
    <cellStyle name="Porcentual 2 2 2 3 32" xfId="2147" xr:uid="{00000000-0005-0000-0000-000061080000}"/>
    <cellStyle name="Porcentual 2 2 2 3 33" xfId="2148" xr:uid="{00000000-0005-0000-0000-000062080000}"/>
    <cellStyle name="Porcentual 2 2 2 3 34" xfId="2149" xr:uid="{00000000-0005-0000-0000-000063080000}"/>
    <cellStyle name="Porcentual 2 2 2 3 35" xfId="2150" xr:uid="{00000000-0005-0000-0000-000064080000}"/>
    <cellStyle name="Porcentual 2 2 2 3 36" xfId="2151" xr:uid="{00000000-0005-0000-0000-000065080000}"/>
    <cellStyle name="Porcentual 2 2 2 3 37" xfId="2152" xr:uid="{00000000-0005-0000-0000-000066080000}"/>
    <cellStyle name="Porcentual 2 2 2 3 38" xfId="2153" xr:uid="{00000000-0005-0000-0000-000067080000}"/>
    <cellStyle name="Porcentual 2 2 2 3 39" xfId="2154" xr:uid="{00000000-0005-0000-0000-000068080000}"/>
    <cellStyle name="Porcentual 2 2 2 3 4" xfId="2155" xr:uid="{00000000-0005-0000-0000-000069080000}"/>
    <cellStyle name="Porcentual 2 2 2 3 40" xfId="2156" xr:uid="{00000000-0005-0000-0000-00006A080000}"/>
    <cellStyle name="Porcentual 2 2 2 3 41" xfId="2157" xr:uid="{00000000-0005-0000-0000-00006B080000}"/>
    <cellStyle name="Porcentual 2 2 2 3 42" xfId="2158" xr:uid="{00000000-0005-0000-0000-00006C080000}"/>
    <cellStyle name="Porcentual 2 2 2 3 43" xfId="2159" xr:uid="{00000000-0005-0000-0000-00006D080000}"/>
    <cellStyle name="Porcentual 2 2 2 3 44" xfId="2160" xr:uid="{00000000-0005-0000-0000-00006E080000}"/>
    <cellStyle name="Porcentual 2 2 2 3 45" xfId="2161" xr:uid="{00000000-0005-0000-0000-00006F080000}"/>
    <cellStyle name="Porcentual 2 2 2 3 46" xfId="2162" xr:uid="{00000000-0005-0000-0000-000070080000}"/>
    <cellStyle name="Porcentual 2 2 2 3 47" xfId="2163" xr:uid="{00000000-0005-0000-0000-000071080000}"/>
    <cellStyle name="Porcentual 2 2 2 3 48" xfId="2164" xr:uid="{00000000-0005-0000-0000-000072080000}"/>
    <cellStyle name="Porcentual 2 2 2 3 49" xfId="2165" xr:uid="{00000000-0005-0000-0000-000073080000}"/>
    <cellStyle name="Porcentual 2 2 2 3 5" xfId="2166" xr:uid="{00000000-0005-0000-0000-000074080000}"/>
    <cellStyle name="Porcentual 2 2 2 3 50" xfId="2167" xr:uid="{00000000-0005-0000-0000-000075080000}"/>
    <cellStyle name="Porcentual 2 2 2 3 51" xfId="2168" xr:uid="{00000000-0005-0000-0000-000076080000}"/>
    <cellStyle name="Porcentual 2 2 2 3 52" xfId="2169" xr:uid="{00000000-0005-0000-0000-000077080000}"/>
    <cellStyle name="Porcentual 2 2 2 3 53" xfId="2170" xr:uid="{00000000-0005-0000-0000-000078080000}"/>
    <cellStyle name="Porcentual 2 2 2 3 54" xfId="2171" xr:uid="{00000000-0005-0000-0000-000079080000}"/>
    <cellStyle name="Porcentual 2 2 2 3 55" xfId="2172" xr:uid="{00000000-0005-0000-0000-00007A080000}"/>
    <cellStyle name="Porcentual 2 2 2 3 56" xfId="2173" xr:uid="{00000000-0005-0000-0000-00007B080000}"/>
    <cellStyle name="Porcentual 2 2 2 3 57" xfId="2174" xr:uid="{00000000-0005-0000-0000-00007C080000}"/>
    <cellStyle name="Porcentual 2 2 2 3 58" xfId="2175" xr:uid="{00000000-0005-0000-0000-00007D080000}"/>
    <cellStyle name="Porcentual 2 2 2 3 59" xfId="2176" xr:uid="{00000000-0005-0000-0000-00007E080000}"/>
    <cellStyle name="Porcentual 2 2 2 3 6" xfId="2177" xr:uid="{00000000-0005-0000-0000-00007F080000}"/>
    <cellStyle name="Porcentual 2 2 2 3 60" xfId="2178" xr:uid="{00000000-0005-0000-0000-000080080000}"/>
    <cellStyle name="Porcentual 2 2 2 3 61" xfId="2179" xr:uid="{00000000-0005-0000-0000-000081080000}"/>
    <cellStyle name="Porcentual 2 2 2 3 62" xfId="2180" xr:uid="{00000000-0005-0000-0000-000082080000}"/>
    <cellStyle name="Porcentual 2 2 2 3 63" xfId="2181" xr:uid="{00000000-0005-0000-0000-000083080000}"/>
    <cellStyle name="Porcentual 2 2 2 3 64" xfId="2182" xr:uid="{00000000-0005-0000-0000-000084080000}"/>
    <cellStyle name="Porcentual 2 2 2 3 65" xfId="2183" xr:uid="{00000000-0005-0000-0000-000085080000}"/>
    <cellStyle name="Porcentual 2 2 2 3 66" xfId="2184" xr:uid="{00000000-0005-0000-0000-000086080000}"/>
    <cellStyle name="Porcentual 2 2 2 3 7" xfId="2185" xr:uid="{00000000-0005-0000-0000-000087080000}"/>
    <cellStyle name="Porcentual 2 2 2 3 8" xfId="2186" xr:uid="{00000000-0005-0000-0000-000088080000}"/>
    <cellStyle name="Porcentual 2 2 2 3 9" xfId="2187" xr:uid="{00000000-0005-0000-0000-000089080000}"/>
    <cellStyle name="Porcentual 2 2 2 4" xfId="2188" xr:uid="{00000000-0005-0000-0000-00008A080000}"/>
    <cellStyle name="Porcentual 2 2 20" xfId="2189" xr:uid="{00000000-0005-0000-0000-00008B080000}"/>
    <cellStyle name="Porcentual 2 2 21" xfId="2190" xr:uid="{00000000-0005-0000-0000-00008C080000}"/>
    <cellStyle name="Porcentual 2 2 22" xfId="2191" xr:uid="{00000000-0005-0000-0000-00008D080000}"/>
    <cellStyle name="Porcentual 2 2 23" xfId="2192" xr:uid="{00000000-0005-0000-0000-00008E080000}"/>
    <cellStyle name="Porcentual 2 2 24" xfId="2193" xr:uid="{00000000-0005-0000-0000-00008F080000}"/>
    <cellStyle name="Porcentual 2 2 25" xfId="2194" xr:uid="{00000000-0005-0000-0000-000090080000}"/>
    <cellStyle name="Porcentual 2 2 26" xfId="2195" xr:uid="{00000000-0005-0000-0000-000091080000}"/>
    <cellStyle name="Porcentual 2 2 27" xfId="2196" xr:uid="{00000000-0005-0000-0000-000092080000}"/>
    <cellStyle name="Porcentual 2 2 28" xfId="2197" xr:uid="{00000000-0005-0000-0000-000093080000}"/>
    <cellStyle name="Porcentual 2 2 29" xfId="2198" xr:uid="{00000000-0005-0000-0000-000094080000}"/>
    <cellStyle name="Porcentual 2 2 3" xfId="199" xr:uid="{00000000-0005-0000-0000-000095080000}"/>
    <cellStyle name="Porcentual 2 2 3 2" xfId="2200" xr:uid="{00000000-0005-0000-0000-000096080000}"/>
    <cellStyle name="Porcentual 2 2 3 3" xfId="2199" xr:uid="{00000000-0005-0000-0000-000097080000}"/>
    <cellStyle name="Porcentual 2 2 30" xfId="2201" xr:uid="{00000000-0005-0000-0000-000098080000}"/>
    <cellStyle name="Porcentual 2 2 31" xfId="2202" xr:uid="{00000000-0005-0000-0000-000099080000}"/>
    <cellStyle name="Porcentual 2 2 32" xfId="2203" xr:uid="{00000000-0005-0000-0000-00009A080000}"/>
    <cellStyle name="Porcentual 2 2 33" xfId="2204" xr:uid="{00000000-0005-0000-0000-00009B080000}"/>
    <cellStyle name="Porcentual 2 2 34" xfId="2205" xr:uid="{00000000-0005-0000-0000-00009C080000}"/>
    <cellStyle name="Porcentual 2 2 35" xfId="2206" xr:uid="{00000000-0005-0000-0000-00009D080000}"/>
    <cellStyle name="Porcentual 2 2 36" xfId="2207" xr:uid="{00000000-0005-0000-0000-00009E080000}"/>
    <cellStyle name="Porcentual 2 2 37" xfId="2208" xr:uid="{00000000-0005-0000-0000-00009F080000}"/>
    <cellStyle name="Porcentual 2 2 38" xfId="2209" xr:uid="{00000000-0005-0000-0000-0000A0080000}"/>
    <cellStyle name="Porcentual 2 2 39" xfId="2210" xr:uid="{00000000-0005-0000-0000-0000A1080000}"/>
    <cellStyle name="Porcentual 2 2 4" xfId="2211" xr:uid="{00000000-0005-0000-0000-0000A2080000}"/>
    <cellStyle name="Porcentual 2 2 40" xfId="2212" xr:uid="{00000000-0005-0000-0000-0000A3080000}"/>
    <cellStyle name="Porcentual 2 2 41" xfId="2213" xr:uid="{00000000-0005-0000-0000-0000A4080000}"/>
    <cellStyle name="Porcentual 2 2 42" xfId="2214" xr:uid="{00000000-0005-0000-0000-0000A5080000}"/>
    <cellStyle name="Porcentual 2 2 43" xfId="2215" xr:uid="{00000000-0005-0000-0000-0000A6080000}"/>
    <cellStyle name="Porcentual 2 2 44" xfId="2216" xr:uid="{00000000-0005-0000-0000-0000A7080000}"/>
    <cellStyle name="Porcentual 2 2 45" xfId="2217" xr:uid="{00000000-0005-0000-0000-0000A8080000}"/>
    <cellStyle name="Porcentual 2 2 46" xfId="2218" xr:uid="{00000000-0005-0000-0000-0000A9080000}"/>
    <cellStyle name="Porcentual 2 2 47" xfId="2219" xr:uid="{00000000-0005-0000-0000-0000AA080000}"/>
    <cellStyle name="Porcentual 2 2 48" xfId="2220" xr:uid="{00000000-0005-0000-0000-0000AB080000}"/>
    <cellStyle name="Porcentual 2 2 49" xfId="2221" xr:uid="{00000000-0005-0000-0000-0000AC080000}"/>
    <cellStyle name="Porcentual 2 2 5" xfId="2222" xr:uid="{00000000-0005-0000-0000-0000AD080000}"/>
    <cellStyle name="Porcentual 2 2 50" xfId="2223" xr:uid="{00000000-0005-0000-0000-0000AE080000}"/>
    <cellStyle name="Porcentual 2 2 51" xfId="2224" xr:uid="{00000000-0005-0000-0000-0000AF080000}"/>
    <cellStyle name="Porcentual 2 2 52" xfId="2225" xr:uid="{00000000-0005-0000-0000-0000B0080000}"/>
    <cellStyle name="Porcentual 2 2 53" xfId="2226" xr:uid="{00000000-0005-0000-0000-0000B1080000}"/>
    <cellStyle name="Porcentual 2 2 54" xfId="2227" xr:uid="{00000000-0005-0000-0000-0000B2080000}"/>
    <cellStyle name="Porcentual 2 2 55" xfId="2228" xr:uid="{00000000-0005-0000-0000-0000B3080000}"/>
    <cellStyle name="Porcentual 2 2 56" xfId="2229" xr:uid="{00000000-0005-0000-0000-0000B4080000}"/>
    <cellStyle name="Porcentual 2 2 57" xfId="2230" xr:uid="{00000000-0005-0000-0000-0000B5080000}"/>
    <cellStyle name="Porcentual 2 2 58" xfId="2231" xr:uid="{00000000-0005-0000-0000-0000B6080000}"/>
    <cellStyle name="Porcentual 2 2 59" xfId="2232" xr:uid="{00000000-0005-0000-0000-0000B7080000}"/>
    <cellStyle name="Porcentual 2 2 6" xfId="2233" xr:uid="{00000000-0005-0000-0000-0000B8080000}"/>
    <cellStyle name="Porcentual 2 2 60" xfId="2234" xr:uid="{00000000-0005-0000-0000-0000B9080000}"/>
    <cellStyle name="Porcentual 2 2 61" xfId="2235" xr:uid="{00000000-0005-0000-0000-0000BA080000}"/>
    <cellStyle name="Porcentual 2 2 62" xfId="2236" xr:uid="{00000000-0005-0000-0000-0000BB080000}"/>
    <cellStyle name="Porcentual 2 2 63" xfId="2237" xr:uid="{00000000-0005-0000-0000-0000BC080000}"/>
    <cellStyle name="Porcentual 2 2 64" xfId="2238" xr:uid="{00000000-0005-0000-0000-0000BD080000}"/>
    <cellStyle name="Porcentual 2 2 65" xfId="2239" xr:uid="{00000000-0005-0000-0000-0000BE080000}"/>
    <cellStyle name="Porcentual 2 2 66" xfId="2240" xr:uid="{00000000-0005-0000-0000-0000BF080000}"/>
    <cellStyle name="Porcentual 2 2 67" xfId="2241" xr:uid="{00000000-0005-0000-0000-0000C0080000}"/>
    <cellStyle name="Porcentual 2 2 68" xfId="2242" xr:uid="{00000000-0005-0000-0000-0000C1080000}"/>
    <cellStyle name="Porcentual 2 2 7" xfId="2243" xr:uid="{00000000-0005-0000-0000-0000C2080000}"/>
    <cellStyle name="Porcentual 2 2 8" xfId="2244" xr:uid="{00000000-0005-0000-0000-0000C3080000}"/>
    <cellStyle name="Porcentual 2 2 9" xfId="2245" xr:uid="{00000000-0005-0000-0000-0000C4080000}"/>
    <cellStyle name="Porcentual 2 3" xfId="200" xr:uid="{00000000-0005-0000-0000-0000C5080000}"/>
    <cellStyle name="Porcentual 2 3 10" xfId="2246" xr:uid="{00000000-0005-0000-0000-0000C6080000}"/>
    <cellStyle name="Porcentual 2 3 11" xfId="2247" xr:uid="{00000000-0005-0000-0000-0000C7080000}"/>
    <cellStyle name="Porcentual 2 3 12" xfId="2248" xr:uid="{00000000-0005-0000-0000-0000C8080000}"/>
    <cellStyle name="Porcentual 2 3 13" xfId="2249" xr:uid="{00000000-0005-0000-0000-0000C9080000}"/>
    <cellStyle name="Porcentual 2 3 14" xfId="2250" xr:uid="{00000000-0005-0000-0000-0000CA080000}"/>
    <cellStyle name="Porcentual 2 3 15" xfId="2251" xr:uid="{00000000-0005-0000-0000-0000CB080000}"/>
    <cellStyle name="Porcentual 2 3 16" xfId="2252" xr:uid="{00000000-0005-0000-0000-0000CC080000}"/>
    <cellStyle name="Porcentual 2 3 17" xfId="2253" xr:uid="{00000000-0005-0000-0000-0000CD080000}"/>
    <cellStyle name="Porcentual 2 3 18" xfId="2254" xr:uid="{00000000-0005-0000-0000-0000CE080000}"/>
    <cellStyle name="Porcentual 2 3 19" xfId="2255" xr:uid="{00000000-0005-0000-0000-0000CF080000}"/>
    <cellStyle name="Porcentual 2 3 2" xfId="2256" xr:uid="{00000000-0005-0000-0000-0000D0080000}"/>
    <cellStyle name="Porcentual 2 3 20" xfId="2257" xr:uid="{00000000-0005-0000-0000-0000D1080000}"/>
    <cellStyle name="Porcentual 2 3 21" xfId="2258" xr:uid="{00000000-0005-0000-0000-0000D2080000}"/>
    <cellStyle name="Porcentual 2 3 22" xfId="2259" xr:uid="{00000000-0005-0000-0000-0000D3080000}"/>
    <cellStyle name="Porcentual 2 3 23" xfId="2260" xr:uid="{00000000-0005-0000-0000-0000D4080000}"/>
    <cellStyle name="Porcentual 2 3 24" xfId="2261" xr:uid="{00000000-0005-0000-0000-0000D5080000}"/>
    <cellStyle name="Porcentual 2 3 25" xfId="2262" xr:uid="{00000000-0005-0000-0000-0000D6080000}"/>
    <cellStyle name="Porcentual 2 3 26" xfId="2263" xr:uid="{00000000-0005-0000-0000-0000D7080000}"/>
    <cellStyle name="Porcentual 2 3 27" xfId="2264" xr:uid="{00000000-0005-0000-0000-0000D8080000}"/>
    <cellStyle name="Porcentual 2 3 28" xfId="2265" xr:uid="{00000000-0005-0000-0000-0000D9080000}"/>
    <cellStyle name="Porcentual 2 3 29" xfId="2266" xr:uid="{00000000-0005-0000-0000-0000DA080000}"/>
    <cellStyle name="Porcentual 2 3 3" xfId="2267" xr:uid="{00000000-0005-0000-0000-0000DB080000}"/>
    <cellStyle name="Porcentual 2 3 30" xfId="2268" xr:uid="{00000000-0005-0000-0000-0000DC080000}"/>
    <cellStyle name="Porcentual 2 3 31" xfId="2269" xr:uid="{00000000-0005-0000-0000-0000DD080000}"/>
    <cellStyle name="Porcentual 2 3 32" xfId="2270" xr:uid="{00000000-0005-0000-0000-0000DE080000}"/>
    <cellStyle name="Porcentual 2 3 33" xfId="2271" xr:uid="{00000000-0005-0000-0000-0000DF080000}"/>
    <cellStyle name="Porcentual 2 3 34" xfId="2272" xr:uid="{00000000-0005-0000-0000-0000E0080000}"/>
    <cellStyle name="Porcentual 2 3 35" xfId="2273" xr:uid="{00000000-0005-0000-0000-0000E1080000}"/>
    <cellStyle name="Porcentual 2 3 36" xfId="2274" xr:uid="{00000000-0005-0000-0000-0000E2080000}"/>
    <cellStyle name="Porcentual 2 3 37" xfId="2275" xr:uid="{00000000-0005-0000-0000-0000E3080000}"/>
    <cellStyle name="Porcentual 2 3 38" xfId="2276" xr:uid="{00000000-0005-0000-0000-0000E4080000}"/>
    <cellStyle name="Porcentual 2 3 39" xfId="2277" xr:uid="{00000000-0005-0000-0000-0000E5080000}"/>
    <cellStyle name="Porcentual 2 3 4" xfId="2278" xr:uid="{00000000-0005-0000-0000-0000E6080000}"/>
    <cellStyle name="Porcentual 2 3 40" xfId="2279" xr:uid="{00000000-0005-0000-0000-0000E7080000}"/>
    <cellStyle name="Porcentual 2 3 41" xfId="2280" xr:uid="{00000000-0005-0000-0000-0000E8080000}"/>
    <cellStyle name="Porcentual 2 3 42" xfId="2281" xr:uid="{00000000-0005-0000-0000-0000E9080000}"/>
    <cellStyle name="Porcentual 2 3 43" xfId="2282" xr:uid="{00000000-0005-0000-0000-0000EA080000}"/>
    <cellStyle name="Porcentual 2 3 44" xfId="2283" xr:uid="{00000000-0005-0000-0000-0000EB080000}"/>
    <cellStyle name="Porcentual 2 3 45" xfId="2284" xr:uid="{00000000-0005-0000-0000-0000EC080000}"/>
    <cellStyle name="Porcentual 2 3 46" xfId="2285" xr:uid="{00000000-0005-0000-0000-0000ED080000}"/>
    <cellStyle name="Porcentual 2 3 47" xfId="2286" xr:uid="{00000000-0005-0000-0000-0000EE080000}"/>
    <cellStyle name="Porcentual 2 3 48" xfId="2287" xr:uid="{00000000-0005-0000-0000-0000EF080000}"/>
    <cellStyle name="Porcentual 2 3 49" xfId="2288" xr:uid="{00000000-0005-0000-0000-0000F0080000}"/>
    <cellStyle name="Porcentual 2 3 5" xfId="2289" xr:uid="{00000000-0005-0000-0000-0000F1080000}"/>
    <cellStyle name="Porcentual 2 3 50" xfId="2290" xr:uid="{00000000-0005-0000-0000-0000F2080000}"/>
    <cellStyle name="Porcentual 2 3 51" xfId="2291" xr:uid="{00000000-0005-0000-0000-0000F3080000}"/>
    <cellStyle name="Porcentual 2 3 52" xfId="2292" xr:uid="{00000000-0005-0000-0000-0000F4080000}"/>
    <cellStyle name="Porcentual 2 3 53" xfId="2293" xr:uid="{00000000-0005-0000-0000-0000F5080000}"/>
    <cellStyle name="Porcentual 2 3 54" xfId="2294" xr:uid="{00000000-0005-0000-0000-0000F6080000}"/>
    <cellStyle name="Porcentual 2 3 55" xfId="2295" xr:uid="{00000000-0005-0000-0000-0000F7080000}"/>
    <cellStyle name="Porcentual 2 3 56" xfId="2296" xr:uid="{00000000-0005-0000-0000-0000F8080000}"/>
    <cellStyle name="Porcentual 2 3 57" xfId="2297" xr:uid="{00000000-0005-0000-0000-0000F9080000}"/>
    <cellStyle name="Porcentual 2 3 58" xfId="2298" xr:uid="{00000000-0005-0000-0000-0000FA080000}"/>
    <cellStyle name="Porcentual 2 3 59" xfId="2299" xr:uid="{00000000-0005-0000-0000-0000FB080000}"/>
    <cellStyle name="Porcentual 2 3 6" xfId="2300" xr:uid="{00000000-0005-0000-0000-0000FC080000}"/>
    <cellStyle name="Porcentual 2 3 60" xfId="2301" xr:uid="{00000000-0005-0000-0000-0000FD080000}"/>
    <cellStyle name="Porcentual 2 3 61" xfId="2302" xr:uid="{00000000-0005-0000-0000-0000FE080000}"/>
    <cellStyle name="Porcentual 2 3 62" xfId="2303" xr:uid="{00000000-0005-0000-0000-0000FF080000}"/>
    <cellStyle name="Porcentual 2 3 63" xfId="2304" xr:uid="{00000000-0005-0000-0000-000000090000}"/>
    <cellStyle name="Porcentual 2 3 64" xfId="2305" xr:uid="{00000000-0005-0000-0000-000001090000}"/>
    <cellStyle name="Porcentual 2 3 65" xfId="2306" xr:uid="{00000000-0005-0000-0000-000002090000}"/>
    <cellStyle name="Porcentual 2 3 66" xfId="2307" xr:uid="{00000000-0005-0000-0000-000003090000}"/>
    <cellStyle name="Porcentual 2 3 7" xfId="2308" xr:uid="{00000000-0005-0000-0000-000004090000}"/>
    <cellStyle name="Porcentual 2 3 8" xfId="2309" xr:uid="{00000000-0005-0000-0000-000005090000}"/>
    <cellStyle name="Porcentual 2 3 9" xfId="2310" xr:uid="{00000000-0005-0000-0000-000006090000}"/>
    <cellStyle name="Porcentual 2 4" xfId="2311" xr:uid="{00000000-0005-0000-0000-000007090000}"/>
  </cellStyles>
  <dxfs count="0"/>
  <tableStyles count="0" defaultTableStyle="TableStyleMedium9" defaultPivotStyle="PivotStyleLight16"/>
  <colors>
    <mruColors>
      <color rgb="FF6DBE99"/>
      <color rgb="FFD9EEE3"/>
      <color rgb="FF1B9971"/>
      <color rgb="FFFFA600"/>
      <color rgb="FF009AD0"/>
      <color rgb="FF00A4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spPr>
        <a:noFill/>
        <a:ln w="3175">
          <a:solidFill>
            <a:srgbClr val="80808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5.0923534558180203E-2"/>
          <c:y val="4.5339546585241003E-2"/>
          <c:w val="0.94907646544182001"/>
          <c:h val="0.70749493876353997"/>
        </c:manualLayout>
      </c:layout>
      <c:bar3DChart>
        <c:barDir val="col"/>
        <c:grouping val="clustered"/>
        <c:varyColors val="0"/>
        <c:ser>
          <c:idx val="0"/>
          <c:order val="0"/>
          <c:tx>
            <c:strRef>
              <c:f>'Gráfica 1'!$C$2</c:f>
              <c:strCache>
                <c:ptCount val="1"/>
                <c:pt idx="0">
                  <c:v>Metros Cúbicos Nacional</c:v>
                </c:pt>
              </c:strCache>
            </c:strRef>
          </c:tx>
          <c:spPr>
            <a:solidFill>
              <a:schemeClr val="accent1">
                <a:lumMod val="60000"/>
                <a:lumOff val="40000"/>
              </a:schemeClr>
            </a:solidFill>
            <a:ln w="25400">
              <a:noFill/>
            </a:ln>
          </c:spPr>
          <c:invertIfNegative val="0"/>
          <c:dLbls>
            <c:dLbl>
              <c:idx val="44"/>
              <c:spPr>
                <a:solidFill>
                  <a:schemeClr val="accent1">
                    <a:lumMod val="60000"/>
                    <a:lumOff val="40000"/>
                  </a:schemeClr>
                </a:solidFill>
                <a:ln>
                  <a:noFill/>
                </a:ln>
                <a:effectLst/>
              </c:spPr>
              <c:txPr>
                <a:bodyPr rot="-5400000" vert="horz" wrap="square" lIns="38100" tIns="19050" rIns="38100" bIns="19050" anchor="ctr" anchorCtr="0">
                  <a:spAutoFit/>
                </a:bodyPr>
                <a:lstStyle/>
                <a:p>
                  <a:pPr algn="ctr" rtl="0">
                    <a:defRPr lang="en-US" sz="10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3-4579-B069-443242FAD6CA}"/>
                </c:ext>
              </c:extLst>
            </c:dLbl>
            <c:dLbl>
              <c:idx val="56"/>
              <c:spPr>
                <a:solidFill>
                  <a:schemeClr val="accent1">
                    <a:lumMod val="60000"/>
                    <a:lumOff val="40000"/>
                  </a:schemeClr>
                </a:solidFill>
                <a:ln>
                  <a:noFill/>
                </a:ln>
                <a:effectLst/>
              </c:spPr>
              <c:txPr>
                <a:bodyPr rot="-5400000" vert="horz" wrap="square" lIns="38100" tIns="19050" rIns="38100" bIns="19050" anchor="ctr" anchorCtr="0">
                  <a:spAutoFit/>
                </a:bodyPr>
                <a:lstStyle/>
                <a:p>
                  <a:pPr algn="ctr" rtl="0">
                    <a:defRPr lang="en-US" sz="10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3-4579-B069-443242FAD6C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'Gráfica 1'!$A$15:$B$71</c:f>
              <c:multiLvlStrCache>
                <c:ptCount val="57"/>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lvl>
                <c:lvl>
                  <c:pt idx="0">
                    <c:v>2012</c:v>
                  </c:pt>
                  <c:pt idx="12">
                    <c:v>2013</c:v>
                  </c:pt>
                  <c:pt idx="24">
                    <c:v>2014</c:v>
                  </c:pt>
                  <c:pt idx="36">
                    <c:v>2015</c:v>
                  </c:pt>
                  <c:pt idx="48">
                    <c:v>2016</c:v>
                  </c:pt>
                </c:lvl>
              </c:multiLvlStrCache>
            </c:multiLvlStrRef>
          </c:cat>
          <c:val>
            <c:numRef>
              <c:f>'Gráfica 1'!$C$15:$C$71</c:f>
              <c:numCache>
                <c:formatCode>#,##0</c:formatCode>
                <c:ptCount val="5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numCache>
            </c:numRef>
          </c:val>
          <c:extLst>
            <c:ext xmlns:c16="http://schemas.microsoft.com/office/drawing/2014/chart" uri="{C3380CC4-5D6E-409C-BE32-E72D297353CC}">
              <c16:uniqueId val="{00000002-1863-4579-B069-443242FAD6CA}"/>
            </c:ext>
          </c:extLst>
        </c:ser>
        <c:ser>
          <c:idx val="1"/>
          <c:order val="1"/>
          <c:tx>
            <c:strRef>
              <c:f>'Gráfica 1'!$D$2</c:f>
              <c:strCache>
                <c:ptCount val="1"/>
                <c:pt idx="0">
                  <c:v>Metros Cúbicos Bogotá</c:v>
                </c:pt>
              </c:strCache>
            </c:strRef>
          </c:tx>
          <c:spPr>
            <a:solidFill>
              <a:srgbClr val="FFC000"/>
            </a:solidFill>
            <a:ln w="25400">
              <a:noFill/>
            </a:ln>
          </c:spPr>
          <c:invertIfNegative val="0"/>
          <c:dLbls>
            <c:dLbl>
              <c:idx val="44"/>
              <c:spPr>
                <a:solidFill>
                  <a:srgbClr val="FFC000"/>
                </a:solidFill>
                <a:ln>
                  <a:noFill/>
                </a:ln>
                <a:effectLst/>
              </c:spPr>
              <c:txPr>
                <a:bodyPr rot="-5400000" vert="horz" wrap="square" lIns="38100" tIns="19050" rIns="38100" bIns="19050" anchor="ctr">
                  <a:spAutoFit/>
                </a:bodyPr>
                <a:lstStyle/>
                <a:p>
                  <a:pPr>
                    <a:defRPr>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63-4579-B069-443242FAD6CA}"/>
                </c:ext>
              </c:extLst>
            </c:dLbl>
            <c:dLbl>
              <c:idx val="56"/>
              <c:spPr>
                <a:solidFill>
                  <a:srgbClr val="FFC000"/>
                </a:solidFill>
                <a:ln>
                  <a:noFill/>
                </a:ln>
                <a:effectLst/>
              </c:spPr>
              <c:txPr>
                <a:bodyPr rot="-5400000" vert="horz" wrap="square" lIns="38100" tIns="19050" rIns="38100" bIns="19050" anchor="ctr" anchorCtr="0">
                  <a:spAutoFit/>
                </a:bodyPr>
                <a:lstStyle/>
                <a:p>
                  <a:pPr algn="ctr" rtl="0">
                    <a:defRPr lang="en-US" sz="10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3-4579-B069-443242FAD6C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'Gráfica 1'!$A$15:$B$71</c:f>
              <c:multiLvlStrCache>
                <c:ptCount val="57"/>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lvl>
                <c:lvl>
                  <c:pt idx="0">
                    <c:v>2012</c:v>
                  </c:pt>
                  <c:pt idx="12">
                    <c:v>2013</c:v>
                  </c:pt>
                  <c:pt idx="24">
                    <c:v>2014</c:v>
                  </c:pt>
                  <c:pt idx="36">
                    <c:v>2015</c:v>
                  </c:pt>
                  <c:pt idx="48">
                    <c:v>2016</c:v>
                  </c:pt>
                </c:lvl>
              </c:multiLvlStrCache>
            </c:multiLvlStrRef>
          </c:cat>
          <c:val>
            <c:numRef>
              <c:f>'Gráfica 1'!$D$15:$D$71</c:f>
              <c:numCache>
                <c:formatCode>#,##0</c:formatCode>
                <c:ptCount val="5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numCache>
            </c:numRef>
          </c:val>
          <c:extLst>
            <c:ext xmlns:c16="http://schemas.microsoft.com/office/drawing/2014/chart" uri="{C3380CC4-5D6E-409C-BE32-E72D297353CC}">
              <c16:uniqueId val="{00000005-1863-4579-B069-443242FAD6CA}"/>
            </c:ext>
          </c:extLst>
        </c:ser>
        <c:dLbls>
          <c:showLegendKey val="0"/>
          <c:showVal val="0"/>
          <c:showCatName val="0"/>
          <c:showSerName val="0"/>
          <c:showPercent val="0"/>
          <c:showBubbleSize val="0"/>
        </c:dLbls>
        <c:gapWidth val="150"/>
        <c:shape val="box"/>
        <c:axId val="156081944"/>
        <c:axId val="156040880"/>
        <c:axId val="0"/>
      </c:bar3DChart>
      <c:catAx>
        <c:axId val="156081944"/>
        <c:scaling>
          <c:orientation val="minMax"/>
        </c:scaling>
        <c:delete val="0"/>
        <c:axPos val="b"/>
        <c:numFmt formatCode="General" sourceLinked="1"/>
        <c:majorTickMark val="out"/>
        <c:minorTickMark val="none"/>
        <c:tickLblPos val="nextTo"/>
        <c:spPr>
          <a:ln w="3175">
            <a:solidFill>
              <a:srgbClr val="808080"/>
            </a:solidFill>
            <a:prstDash val="solid"/>
          </a:ln>
        </c:spPr>
        <c:txPr>
          <a:bodyPr/>
          <a:lstStyle/>
          <a:p>
            <a:pPr>
              <a:defRPr sz="800">
                <a:solidFill>
                  <a:schemeClr val="tx1">
                    <a:lumMod val="65000"/>
                    <a:lumOff val="35000"/>
                  </a:schemeClr>
                </a:solidFill>
              </a:defRPr>
            </a:pPr>
            <a:endParaRPr lang="es-CO"/>
          </a:p>
        </c:txPr>
        <c:crossAx val="156040880"/>
        <c:crosses val="autoZero"/>
        <c:auto val="1"/>
        <c:lblAlgn val="ctr"/>
        <c:lblOffset val="100"/>
        <c:noMultiLvlLbl val="0"/>
      </c:catAx>
      <c:valAx>
        <c:axId val="156040880"/>
        <c:scaling>
          <c:orientation val="minMax"/>
        </c:scaling>
        <c:delete val="0"/>
        <c:axPos val="l"/>
        <c:numFmt formatCode="#,##0" sourceLinked="1"/>
        <c:majorTickMark val="out"/>
        <c:minorTickMark val="none"/>
        <c:tickLblPos val="nextTo"/>
        <c:spPr>
          <a:ln w="3175">
            <a:solidFill>
              <a:srgbClr val="808080"/>
            </a:solidFill>
            <a:prstDash val="solid"/>
          </a:ln>
        </c:spPr>
        <c:txPr>
          <a:bodyPr/>
          <a:lstStyle/>
          <a:p>
            <a:pPr>
              <a:defRPr sz="800">
                <a:solidFill>
                  <a:schemeClr val="tx1">
                    <a:lumMod val="65000"/>
                    <a:lumOff val="35000"/>
                  </a:schemeClr>
                </a:solidFill>
              </a:defRPr>
            </a:pPr>
            <a:endParaRPr lang="es-CO"/>
          </a:p>
        </c:txPr>
        <c:crossAx val="156081944"/>
        <c:crosses val="autoZero"/>
        <c:crossBetween val="between"/>
      </c:valAx>
      <c:spPr>
        <a:noFill/>
        <a:ln w="25400">
          <a:noFill/>
        </a:ln>
      </c:spPr>
    </c:plotArea>
    <c:legend>
      <c:legendPos val="r"/>
      <c:layout>
        <c:manualLayout>
          <c:xMode val="edge"/>
          <c:yMode val="edge"/>
          <c:x val="0.30055591411729299"/>
          <c:y val="0.91396250161352799"/>
          <c:w val="0.36203326018673898"/>
          <c:h val="7.3772750742222795E-2"/>
        </c:manualLayout>
      </c:layout>
      <c:overlay val="0"/>
      <c:spPr>
        <a:noFill/>
        <a:ln w="25400">
          <a:noFill/>
        </a:ln>
      </c:spPr>
    </c:legend>
    <c:plotVisOnly val="1"/>
    <c:dispBlanksAs val="gap"/>
    <c:showDLblsOverMax val="0"/>
  </c:chart>
  <c:spPr>
    <a:solidFill>
      <a:srgbClr val="FFFFFF"/>
    </a:solidFill>
    <a:ln w="9525">
      <a:noFill/>
    </a:ln>
  </c:spPr>
  <c:txPr>
    <a:bodyPr/>
    <a:lstStyle/>
    <a:p>
      <a:pPr>
        <a:defRPr>
          <a:latin typeface="Gill Sans MT" panose="020B0502020104020203" pitchFamily="34" charset="0"/>
        </a:defRPr>
      </a:pPr>
      <a:endParaRPr lang="es-CO"/>
    </a:p>
  </c:txPr>
  <c:printSettings>
    <c:headerFooter/>
    <c:pageMargins b="1" l="0.75" r="0.75" t="1"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305626022688504E-2"/>
          <c:y val="0.134225011517902"/>
          <c:w val="0.89823564941411604"/>
          <c:h val="0.82295261061706804"/>
        </c:manualLayout>
      </c:layout>
      <c:lineChart>
        <c:grouping val="standard"/>
        <c:varyColors val="0"/>
        <c:ser>
          <c:idx val="0"/>
          <c:order val="0"/>
          <c:tx>
            <c:strRef>
              <c:f>'Gráfica 1'!$R$2</c:f>
              <c:strCache>
                <c:ptCount val="1"/>
                <c:pt idx="0">
                  <c:v>Var. Anual Nacional</c:v>
                </c:pt>
              </c:strCache>
            </c:strRef>
          </c:tx>
          <c:spPr>
            <a:ln w="25400">
              <a:solidFill>
                <a:schemeClr val="accent1">
                  <a:lumMod val="60000"/>
                  <a:lumOff val="40000"/>
                </a:schemeClr>
              </a:solidFill>
              <a:prstDash val="solid"/>
            </a:ln>
          </c:spPr>
          <c:marker>
            <c:spPr>
              <a:solidFill>
                <a:srgbClr val="4F81BD"/>
              </a:solidFill>
              <a:ln>
                <a:solidFill>
                  <a:schemeClr val="accent1">
                    <a:lumMod val="60000"/>
                    <a:lumOff val="40000"/>
                  </a:schemeClr>
                </a:solidFill>
                <a:prstDash val="solid"/>
              </a:ln>
            </c:spPr>
          </c:marker>
          <c:dLbls>
            <c:dLbl>
              <c:idx val="8"/>
              <c:layout>
                <c:manualLayout>
                  <c:x val="-3.8861901457321303E-2"/>
                  <c:y val="-6.2176165803108807E-2"/>
                </c:manualLayout>
              </c:layout>
              <c:spPr>
                <a:solidFill>
                  <a:schemeClr val="accent1">
                    <a:lumMod val="60000"/>
                    <a:lumOff val="40000"/>
                  </a:schemeClr>
                </a:solidFill>
                <a:ln>
                  <a:noFill/>
                </a:ln>
                <a:effectLst/>
              </c:spPr>
              <c:txPr>
                <a:bodyPr wrap="square" lIns="38100" tIns="19050" rIns="38100" bIns="19050" anchor="ctr" anchorCtr="0">
                  <a:spAutoFit/>
                </a:bodyPr>
                <a:lstStyle/>
                <a:p>
                  <a:pPr algn="ctr" rtl="0">
                    <a:defRPr lang="en-US" sz="8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AE-4D64-824C-A2F9FBA3BE8A}"/>
                </c:ext>
              </c:extLst>
            </c:dLbl>
            <c:dLbl>
              <c:idx val="20"/>
              <c:layout>
                <c:manualLayout>
                  <c:x val="0"/>
                  <c:y val="6.2176165803108807E-2"/>
                </c:manualLayout>
              </c:layout>
              <c:spPr>
                <a:solidFill>
                  <a:schemeClr val="accent1">
                    <a:lumMod val="60000"/>
                    <a:lumOff val="40000"/>
                  </a:schemeClr>
                </a:solidFill>
                <a:ln>
                  <a:noFill/>
                </a:ln>
                <a:effectLst/>
              </c:spPr>
              <c:txPr>
                <a:bodyPr wrap="square" lIns="38100" tIns="19050" rIns="38100" bIns="19050" anchor="ctr" anchorCtr="0">
                  <a:spAutoFit/>
                </a:bodyPr>
                <a:lstStyle/>
                <a:p>
                  <a:pPr algn="ctr" rtl="0">
                    <a:defRPr lang="en-US" sz="8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AE-4D64-824C-A2F9FBA3BE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'Gráfica 1'!$P$39:$Q$59</c:f>
              <c:multiLvlStrCache>
                <c:ptCount val="21"/>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lvl>
                <c:lvl>
                  <c:pt idx="0">
                    <c:v>2015</c:v>
                  </c:pt>
                  <c:pt idx="12">
                    <c:v>2016</c:v>
                  </c:pt>
                </c:lvl>
              </c:multiLvlStrCache>
            </c:multiLvlStrRef>
          </c:cat>
          <c:val>
            <c:numRef>
              <c:f>'Gráfica 1'!$R$39:$R$59</c:f>
              <c:numCache>
                <c:formatCode>0.0</c:formatCode>
                <c:ptCount val="21"/>
                <c:pt idx="0">
                  <c:v>1.5723011418501613</c:v>
                </c:pt>
                <c:pt idx="1">
                  <c:v>0.83885530546882592</c:v>
                </c:pt>
                <c:pt idx="2">
                  <c:v>3.867354803979083</c:v>
                </c:pt>
                <c:pt idx="3">
                  <c:v>3.2170043958885515</c:v>
                </c:pt>
                <c:pt idx="4">
                  <c:v>3.0497461494455536</c:v>
                </c:pt>
                <c:pt idx="5">
                  <c:v>14.312896830581394</c:v>
                </c:pt>
                <c:pt idx="6">
                  <c:v>7.9144416981944374</c:v>
                </c:pt>
                <c:pt idx="7">
                  <c:v>10.929121567338782</c:v>
                </c:pt>
                <c:pt idx="8">
                  <c:v>8.8440537306989597</c:v>
                </c:pt>
                <c:pt idx="9">
                  <c:v>6.1728032427110122</c:v>
                </c:pt>
                <c:pt idx="10">
                  <c:v>8.8726662269335037</c:v>
                </c:pt>
                <c:pt idx="11">
                  <c:v>7.2622381428779477</c:v>
                </c:pt>
                <c:pt idx="12">
                  <c:v>-0.15672630360396056</c:v>
                </c:pt>
                <c:pt idx="13">
                  <c:v>6.4838341498608685</c:v>
                </c:pt>
                <c:pt idx="14">
                  <c:v>-6.6691891109296222</c:v>
                </c:pt>
                <c:pt idx="15">
                  <c:v>3.686378301864849</c:v>
                </c:pt>
                <c:pt idx="16">
                  <c:v>-10.75152302288312</c:v>
                </c:pt>
                <c:pt idx="17" formatCode="#,##0.0">
                  <c:v>-2.7928384614190662</c:v>
                </c:pt>
                <c:pt idx="18" formatCode="#,##0.0">
                  <c:v>-25.487871934297701</c:v>
                </c:pt>
                <c:pt idx="19" formatCode="#,##0.0">
                  <c:v>-9.7271818253859692</c:v>
                </c:pt>
                <c:pt idx="20" formatCode="#,##0.0">
                  <c:v>-14.927133909421642</c:v>
                </c:pt>
              </c:numCache>
            </c:numRef>
          </c:val>
          <c:smooth val="0"/>
          <c:extLst>
            <c:ext xmlns:c16="http://schemas.microsoft.com/office/drawing/2014/chart" uri="{C3380CC4-5D6E-409C-BE32-E72D297353CC}">
              <c16:uniqueId val="{00000002-C2AE-4D64-824C-A2F9FBA3BE8A}"/>
            </c:ext>
          </c:extLst>
        </c:ser>
        <c:ser>
          <c:idx val="1"/>
          <c:order val="1"/>
          <c:tx>
            <c:strRef>
              <c:f>'Gráfica 1'!$S$2</c:f>
              <c:strCache>
                <c:ptCount val="1"/>
                <c:pt idx="0">
                  <c:v>Var. Anual Bogotá</c:v>
                </c:pt>
              </c:strCache>
            </c:strRef>
          </c:tx>
          <c:spPr>
            <a:ln w="25400">
              <a:solidFill>
                <a:srgbClr val="FFCC00"/>
              </a:solidFill>
              <a:prstDash val="solid"/>
            </a:ln>
          </c:spPr>
          <c:marker>
            <c:spPr>
              <a:solidFill>
                <a:srgbClr val="F79646"/>
              </a:solidFill>
              <a:ln>
                <a:solidFill>
                  <a:srgbClr val="FFCC00"/>
                </a:solidFill>
                <a:prstDash val="solid"/>
              </a:ln>
            </c:spPr>
          </c:marker>
          <c:dLbls>
            <c:dLbl>
              <c:idx val="8"/>
              <c:layout>
                <c:manualLayout>
                  <c:x val="-5.2741151977793249E-2"/>
                  <c:y val="7.2538860103626854E-2"/>
                </c:manualLayout>
              </c:layout>
              <c:spPr>
                <a:solidFill>
                  <a:srgbClr val="FFC000"/>
                </a:solidFill>
                <a:ln>
                  <a:noFill/>
                </a:ln>
                <a:effectLst/>
              </c:spPr>
              <c:txPr>
                <a:bodyPr wrap="square" lIns="38100" tIns="19050" rIns="38100" bIns="19050" anchor="ctr" anchorCtr="0">
                  <a:spAutoFit/>
                </a:bodyPr>
                <a:lstStyle/>
                <a:p>
                  <a:pPr algn="ctr" rtl="0">
                    <a:defRPr lang="en-US" sz="8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2AE-4D64-824C-A2F9FBA3BE8A}"/>
                </c:ext>
              </c:extLst>
            </c:dLbl>
            <c:dLbl>
              <c:idx val="20"/>
              <c:layout>
                <c:manualLayout>
                  <c:x val="0"/>
                  <c:y val="0.13471502590673576"/>
                </c:manualLayout>
              </c:layout>
              <c:spPr>
                <a:solidFill>
                  <a:srgbClr val="FFC000"/>
                </a:solidFill>
                <a:ln>
                  <a:noFill/>
                </a:ln>
                <a:effectLst/>
              </c:spPr>
              <c:txPr>
                <a:bodyPr wrap="square" lIns="38100" tIns="19050" rIns="38100" bIns="19050" anchor="ctr" anchorCtr="0">
                  <a:spAutoFit/>
                </a:bodyPr>
                <a:lstStyle/>
                <a:p>
                  <a:pPr algn="ctr" rtl="0">
                    <a:defRPr lang="en-US" sz="800" b="0"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2AE-4D64-824C-A2F9FBA3BE8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'Gráfica 1'!$P$39:$Q$59</c:f>
              <c:multiLvlStrCache>
                <c:ptCount val="21"/>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lvl>
                <c:lvl>
                  <c:pt idx="0">
                    <c:v>2015</c:v>
                  </c:pt>
                  <c:pt idx="12">
                    <c:v>2016</c:v>
                  </c:pt>
                </c:lvl>
              </c:multiLvlStrCache>
            </c:multiLvlStrRef>
          </c:cat>
          <c:val>
            <c:numRef>
              <c:f>'Gráfica 1'!$S$39:$S$59</c:f>
              <c:numCache>
                <c:formatCode>#,##0.0</c:formatCode>
                <c:ptCount val="21"/>
                <c:pt idx="0">
                  <c:v>14.485737816478988</c:v>
                </c:pt>
                <c:pt idx="1">
                  <c:v>19.039043151420728</c:v>
                </c:pt>
                <c:pt idx="2">
                  <c:v>13.367775976036953</c:v>
                </c:pt>
                <c:pt idx="3">
                  <c:v>8.9149299761869969</c:v>
                </c:pt>
                <c:pt idx="4">
                  <c:v>7.1172693657956927</c:v>
                </c:pt>
                <c:pt idx="5">
                  <c:v>16.967854278734862</c:v>
                </c:pt>
                <c:pt idx="6">
                  <c:v>3.375757818588184</c:v>
                </c:pt>
                <c:pt idx="7">
                  <c:v>-0.19587030231478764</c:v>
                </c:pt>
                <c:pt idx="8">
                  <c:v>-7.5286820099538971</c:v>
                </c:pt>
                <c:pt idx="9">
                  <c:v>-12.300723447090405</c:v>
                </c:pt>
                <c:pt idx="10">
                  <c:v>-8.8508637905519407</c:v>
                </c:pt>
                <c:pt idx="11">
                  <c:v>-5.9699257980802685</c:v>
                </c:pt>
                <c:pt idx="12">
                  <c:v>-15.653598211306047</c:v>
                </c:pt>
                <c:pt idx="13">
                  <c:v>-3.350495745787569</c:v>
                </c:pt>
                <c:pt idx="14">
                  <c:v>-17.363556286831866</c:v>
                </c:pt>
                <c:pt idx="15">
                  <c:v>-7.9486801437132755</c:v>
                </c:pt>
                <c:pt idx="16">
                  <c:v>-19.995710848511536</c:v>
                </c:pt>
                <c:pt idx="17">
                  <c:v>-8.6115472849466386</c:v>
                </c:pt>
                <c:pt idx="18">
                  <c:v>-28.973458868639256</c:v>
                </c:pt>
                <c:pt idx="19">
                  <c:v>-12.444958176227772</c:v>
                </c:pt>
                <c:pt idx="20">
                  <c:v>-15.412307817065567</c:v>
                </c:pt>
              </c:numCache>
            </c:numRef>
          </c:val>
          <c:smooth val="0"/>
          <c:extLst>
            <c:ext xmlns:c16="http://schemas.microsoft.com/office/drawing/2014/chart" uri="{C3380CC4-5D6E-409C-BE32-E72D297353CC}">
              <c16:uniqueId val="{00000005-C2AE-4D64-824C-A2F9FBA3BE8A}"/>
            </c:ext>
          </c:extLst>
        </c:ser>
        <c:dLbls>
          <c:showLegendKey val="0"/>
          <c:showVal val="0"/>
          <c:showCatName val="0"/>
          <c:showSerName val="0"/>
          <c:showPercent val="0"/>
          <c:showBubbleSize val="0"/>
        </c:dLbls>
        <c:marker val="1"/>
        <c:smooth val="0"/>
        <c:axId val="155411752"/>
        <c:axId val="351027584"/>
      </c:lineChart>
      <c:catAx>
        <c:axId val="155411752"/>
        <c:scaling>
          <c:orientation val="minMax"/>
        </c:scaling>
        <c:delete val="0"/>
        <c:axPos val="b"/>
        <c:numFmt formatCode="General" sourceLinked="1"/>
        <c:majorTickMark val="out"/>
        <c:minorTickMark val="none"/>
        <c:tickLblPos val="nextTo"/>
        <c:spPr>
          <a:ln w="3175">
            <a:solidFill>
              <a:schemeClr val="bg1">
                <a:lumMod val="65000"/>
              </a:schemeClr>
            </a:solidFill>
            <a:prstDash val="solid"/>
          </a:ln>
        </c:spPr>
        <c:txPr>
          <a:bodyPr rot="0" vert="horz"/>
          <a:lstStyle/>
          <a:p>
            <a:pPr>
              <a:defRPr sz="800" b="0" i="0" u="none" strike="noStrike" baseline="0">
                <a:solidFill>
                  <a:schemeClr val="tx1">
                    <a:lumMod val="50000"/>
                    <a:lumOff val="50000"/>
                  </a:schemeClr>
                </a:solidFill>
                <a:latin typeface="Gill Sans MT"/>
                <a:ea typeface="Gill Sans MT"/>
                <a:cs typeface="Gill Sans MT"/>
              </a:defRPr>
            </a:pPr>
            <a:endParaRPr lang="es-CO"/>
          </a:p>
        </c:txPr>
        <c:crossAx val="351027584"/>
        <c:crosses val="autoZero"/>
        <c:auto val="1"/>
        <c:lblAlgn val="ctr"/>
        <c:lblOffset val="100"/>
        <c:noMultiLvlLbl val="0"/>
      </c:catAx>
      <c:valAx>
        <c:axId val="351027584"/>
        <c:scaling>
          <c:orientation val="minMax"/>
        </c:scaling>
        <c:delete val="0"/>
        <c:axPos val="l"/>
        <c:title>
          <c:tx>
            <c:rich>
              <a:bodyPr/>
              <a:lstStyle/>
              <a:p>
                <a:pPr>
                  <a:defRPr sz="700" b="1" i="0" u="none" strike="noStrike" baseline="0">
                    <a:solidFill>
                      <a:srgbClr val="333333"/>
                    </a:solidFill>
                    <a:latin typeface="Gill Sans MT"/>
                    <a:ea typeface="Gill Sans MT"/>
                    <a:cs typeface="Gill Sans MT"/>
                  </a:defRPr>
                </a:pPr>
                <a:r>
                  <a:rPr lang="es-ES_tradnl"/>
                  <a:t>%</a:t>
                </a:r>
              </a:p>
            </c:rich>
          </c:tx>
          <c:layout>
            <c:manualLayout>
              <c:xMode val="edge"/>
              <c:yMode val="edge"/>
              <c:x val="2.5592580566604398E-3"/>
              <c:y val="0.5242217779772350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chemeClr val="tx1">
                    <a:lumMod val="50000"/>
                    <a:lumOff val="50000"/>
                  </a:schemeClr>
                </a:solidFill>
                <a:latin typeface="Gill Sans MT"/>
                <a:ea typeface="Gill Sans MT"/>
                <a:cs typeface="Gill Sans MT"/>
              </a:defRPr>
            </a:pPr>
            <a:endParaRPr lang="es-CO"/>
          </a:p>
        </c:txPr>
        <c:crossAx val="155411752"/>
        <c:crosses val="autoZero"/>
        <c:crossBetween val="between"/>
      </c:valAx>
      <c:spPr>
        <a:solidFill>
          <a:srgbClr val="FFFFFF"/>
        </a:solidFill>
        <a:ln w="25400">
          <a:noFill/>
        </a:ln>
      </c:spPr>
    </c:plotArea>
    <c:legend>
      <c:legendPos val="r"/>
      <c:layout>
        <c:manualLayout>
          <c:xMode val="edge"/>
          <c:yMode val="edge"/>
          <c:x val="0.206191858105366"/>
          <c:y val="2.07262045612174E-2"/>
          <c:w val="0.62373041642990501"/>
          <c:h val="9.3267512545387801E-2"/>
        </c:manualLayout>
      </c:layout>
      <c:overlay val="0"/>
      <c:spPr>
        <a:noFill/>
        <a:ln w="25400">
          <a:noFill/>
        </a:ln>
      </c:spPr>
      <c:txPr>
        <a:bodyPr/>
        <a:lstStyle/>
        <a:p>
          <a:pPr>
            <a:defRPr sz="920" b="0" i="0" u="none" strike="noStrike" baseline="0">
              <a:solidFill>
                <a:schemeClr val="tx1">
                  <a:lumMod val="50000"/>
                  <a:lumOff val="50000"/>
                </a:schemeClr>
              </a:solidFill>
              <a:latin typeface="Gill Sans MT"/>
              <a:ea typeface="Gill Sans MT"/>
              <a:cs typeface="Gill Sans MT"/>
            </a:defRPr>
          </a:pPr>
          <a:endParaRPr lang="es-CO"/>
        </a:p>
      </c:txPr>
    </c:legend>
    <c:plotVisOnly val="1"/>
    <c:dispBlanksAs val="zero"/>
    <c:showDLblsOverMax val="0"/>
  </c:chart>
  <c:spPr>
    <a:solidFill>
      <a:srgbClr val="FFFFFF"/>
    </a:solidFill>
    <a:ln w="9525">
      <a:noFill/>
    </a:ln>
  </c:spPr>
  <c:txPr>
    <a:bodyPr/>
    <a:lstStyle/>
    <a:p>
      <a:pPr>
        <a:defRPr>
          <a:latin typeface="Gill Sans MT" panose="020B0502020104020203" pitchFamily="34" charset="0"/>
        </a:defRPr>
      </a:pPr>
      <a:endParaRPr lang="es-CO"/>
    </a:p>
  </c:txPr>
  <c:printSettings>
    <c:headerFooter/>
    <c:pageMargins b="1" l="0.75" r="0.75" t="1"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860846341575701"/>
          <c:y val="6.7010309278350499E-2"/>
          <c:w val="0.77716489386195098"/>
          <c:h val="0.69705624090086105"/>
        </c:manualLayout>
      </c:layout>
      <c:barChart>
        <c:barDir val="col"/>
        <c:grouping val="clustered"/>
        <c:varyColors val="0"/>
        <c:ser>
          <c:idx val="1"/>
          <c:order val="0"/>
          <c:tx>
            <c:strRef>
              <c:f>'Gráfica 1'!$B$90</c:f>
              <c:strCache>
                <c:ptCount val="1"/>
                <c:pt idx="0">
                  <c:v>sep-15</c:v>
                </c:pt>
              </c:strCache>
            </c:strRef>
          </c:tx>
          <c:spPr>
            <a:solidFill>
              <a:srgbClr val="FDEADA"/>
            </a:solidFill>
            <a:ln w="25400">
              <a:noFill/>
            </a:ln>
          </c:spPr>
          <c:invertIfNegative val="0"/>
          <c:dLbls>
            <c:dLbl>
              <c:idx val="0"/>
              <c:layout>
                <c:manualLayout>
                  <c:x val="0"/>
                  <c:y val="0.23974124090807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06-4B18-AAF1-38FF0BC3923D}"/>
                </c:ext>
              </c:extLst>
            </c:dLbl>
            <c:dLbl>
              <c:idx val="2"/>
              <c:layout>
                <c:manualLayout>
                  <c:x val="3.1605373809448002E-3"/>
                  <c:y val="0.3097558975767090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06-4B18-AAF1-38FF0BC3923D}"/>
                </c:ext>
              </c:extLst>
            </c:dLbl>
            <c:spPr>
              <a:noFill/>
              <a:ln w="25400">
                <a:noFill/>
              </a:ln>
            </c:spPr>
            <c:txPr>
              <a:bodyPr rot="-5400000" vert="horz"/>
              <a:lstStyle/>
              <a:p>
                <a:pPr algn="ctr">
                  <a:defRPr lang="es-CO" sz="1100" b="1" i="0" u="none" strike="noStrike" kern="1200" baseline="0">
                    <a:solidFill>
                      <a:srgbClr val="FFC000"/>
                    </a:solidFill>
                    <a:latin typeface="Gill Sans MT" panose="020B0502020104020203" pitchFamily="34" charset="0"/>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 1'!$A$91:$A$94</c:f>
              <c:strCache>
                <c:ptCount val="4"/>
                <c:pt idx="0">
                  <c:v>Vivienda</c:v>
                </c:pt>
                <c:pt idx="1">
                  <c:v>Edificaciones</c:v>
                </c:pt>
                <c:pt idx="2">
                  <c:v>Obras Civiles</c:v>
                </c:pt>
                <c:pt idx="3">
                  <c:v>Otros</c:v>
                </c:pt>
              </c:strCache>
            </c:strRef>
          </c:cat>
          <c:val>
            <c:numRef>
              <c:f>'Gráfica 1'!$B$91:$B$94</c:f>
              <c:numCache>
                <c:formatCode>#,##0</c:formatCode>
                <c:ptCount val="4"/>
                <c:pt idx="0">
                  <c:v>0</c:v>
                </c:pt>
                <c:pt idx="1">
                  <c:v>0</c:v>
                </c:pt>
                <c:pt idx="2">
                  <c:v>0</c:v>
                </c:pt>
                <c:pt idx="3">
                  <c:v>0</c:v>
                </c:pt>
              </c:numCache>
            </c:numRef>
          </c:val>
          <c:extLst>
            <c:ext xmlns:c16="http://schemas.microsoft.com/office/drawing/2014/chart" uri="{C3380CC4-5D6E-409C-BE32-E72D297353CC}">
              <c16:uniqueId val="{00000002-0306-4B18-AAF1-38FF0BC3923D}"/>
            </c:ext>
          </c:extLst>
        </c:ser>
        <c:ser>
          <c:idx val="0"/>
          <c:order val="1"/>
          <c:tx>
            <c:strRef>
              <c:f>'Gráfica 1'!$C$90</c:f>
              <c:strCache>
                <c:ptCount val="1"/>
                <c:pt idx="0">
                  <c:v>sep-16</c:v>
                </c:pt>
              </c:strCache>
            </c:strRef>
          </c:tx>
          <c:spPr>
            <a:solidFill>
              <a:srgbClr val="FFC000"/>
            </a:solidFill>
            <a:ln w="25400">
              <a:noFill/>
            </a:ln>
          </c:spPr>
          <c:invertIfNegative val="0"/>
          <c:dLbls>
            <c:dLbl>
              <c:idx val="2"/>
              <c:layout>
                <c:manualLayout>
                  <c:x val="3.1605024965886855E-3"/>
                  <c:y val="0.2368209508601927"/>
                </c:manualLayout>
              </c:layout>
              <c:spPr>
                <a:noFill/>
                <a:ln w="25400">
                  <a:noFill/>
                </a:ln>
              </c:spPr>
              <c:txPr>
                <a:bodyPr rot="-5400000" vert="horz"/>
                <a:lstStyle/>
                <a:p>
                  <a:pPr>
                    <a:defRPr sz="900" b="1">
                      <a:solidFill>
                        <a:schemeClr val="bg1"/>
                      </a:solidFill>
                      <a:latin typeface="Gill Sans MT" panose="020B0502020104020203"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06-4B18-AAF1-38FF0BC3923D}"/>
                </c:ext>
              </c:extLst>
            </c:dLbl>
            <c:dLbl>
              <c:idx val="3"/>
              <c:layout>
                <c:manualLayout>
                  <c:x val="2.59399879053123E-3"/>
                  <c:y val="2.8406559465001601E-2"/>
                </c:manualLayout>
              </c:layout>
              <c:spPr>
                <a:noFill/>
                <a:ln w="25400">
                  <a:noFill/>
                </a:ln>
              </c:spPr>
              <c:txPr>
                <a:bodyPr rot="-5400000" vert="horz"/>
                <a:lstStyle/>
                <a:p>
                  <a:pPr>
                    <a:defRPr sz="1100" b="1">
                      <a:solidFill>
                        <a:srgbClr val="FFC000"/>
                      </a:solidFill>
                      <a:latin typeface="Gill Sans MT" panose="020B0502020104020203"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06-4B18-AAF1-38FF0BC3923D}"/>
                </c:ext>
              </c:extLst>
            </c:dLbl>
            <c:spPr>
              <a:noFill/>
              <a:ln w="25400">
                <a:noFill/>
              </a:ln>
            </c:spPr>
            <c:txPr>
              <a:bodyPr rot="-5400000" vert="horz"/>
              <a:lstStyle/>
              <a:p>
                <a:pPr>
                  <a:defRPr sz="1200" b="1">
                    <a:solidFill>
                      <a:schemeClr val="bg1"/>
                    </a:solidFill>
                    <a:latin typeface="Gill Sans MT" panose="020B0502020104020203"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 1'!$A$91:$A$94</c:f>
              <c:strCache>
                <c:ptCount val="4"/>
                <c:pt idx="0">
                  <c:v>Vivienda</c:v>
                </c:pt>
                <c:pt idx="1">
                  <c:v>Edificaciones</c:v>
                </c:pt>
                <c:pt idx="2">
                  <c:v>Obras Civiles</c:v>
                </c:pt>
                <c:pt idx="3">
                  <c:v>Otros</c:v>
                </c:pt>
              </c:strCache>
            </c:strRef>
          </c:cat>
          <c:val>
            <c:numRef>
              <c:f>'Gráfica 1'!$C$91:$C$94</c:f>
              <c:numCache>
                <c:formatCode>#,##0</c:formatCode>
                <c:ptCount val="4"/>
                <c:pt idx="0">
                  <c:v>0</c:v>
                </c:pt>
                <c:pt idx="1">
                  <c:v>0</c:v>
                </c:pt>
                <c:pt idx="2">
                  <c:v>0</c:v>
                </c:pt>
                <c:pt idx="3">
                  <c:v>0</c:v>
                </c:pt>
              </c:numCache>
            </c:numRef>
          </c:val>
          <c:extLst>
            <c:ext xmlns:c16="http://schemas.microsoft.com/office/drawing/2014/chart" uri="{C3380CC4-5D6E-409C-BE32-E72D297353CC}">
              <c16:uniqueId val="{00000005-0306-4B18-AAF1-38FF0BC3923D}"/>
            </c:ext>
          </c:extLst>
        </c:ser>
        <c:dLbls>
          <c:showLegendKey val="0"/>
          <c:showVal val="0"/>
          <c:showCatName val="0"/>
          <c:showSerName val="0"/>
          <c:showPercent val="0"/>
          <c:showBubbleSize val="0"/>
        </c:dLbls>
        <c:gapWidth val="39"/>
        <c:overlap val="19"/>
        <c:axId val="242023040"/>
        <c:axId val="242022648"/>
      </c:barChart>
      <c:catAx>
        <c:axId val="242023040"/>
        <c:scaling>
          <c:orientation val="minMax"/>
        </c:scaling>
        <c:delete val="0"/>
        <c:axPos val="b"/>
        <c:numFmt formatCode="General" sourceLinked="1"/>
        <c:majorTickMark val="out"/>
        <c:minorTickMark val="none"/>
        <c:tickLblPos val="nextTo"/>
        <c:spPr>
          <a:ln w="3175">
            <a:solidFill>
              <a:srgbClr val="808080"/>
            </a:solidFill>
            <a:prstDash val="solid"/>
          </a:ln>
        </c:spPr>
        <c:txPr>
          <a:bodyPr/>
          <a:lstStyle/>
          <a:p>
            <a:pPr>
              <a:defRPr sz="1100" b="0">
                <a:solidFill>
                  <a:schemeClr val="tx1">
                    <a:lumMod val="50000"/>
                    <a:lumOff val="50000"/>
                  </a:schemeClr>
                </a:solidFill>
                <a:latin typeface="Gill Sans MT" panose="020B0502020104020203" pitchFamily="34" charset="0"/>
              </a:defRPr>
            </a:pPr>
            <a:endParaRPr lang="es-CO"/>
          </a:p>
        </c:txPr>
        <c:crossAx val="242022648"/>
        <c:crosses val="autoZero"/>
        <c:auto val="1"/>
        <c:lblAlgn val="ctr"/>
        <c:lblOffset val="100"/>
        <c:noMultiLvlLbl val="0"/>
      </c:catAx>
      <c:valAx>
        <c:axId val="242022648"/>
        <c:scaling>
          <c:orientation val="minMax"/>
        </c:scaling>
        <c:delete val="0"/>
        <c:axPos val="l"/>
        <c:title>
          <c:tx>
            <c:rich>
              <a:bodyPr/>
              <a:lstStyle/>
              <a:p>
                <a:pPr>
                  <a:defRPr>
                    <a:solidFill>
                      <a:schemeClr val="tx1">
                        <a:lumMod val="50000"/>
                        <a:lumOff val="50000"/>
                      </a:schemeClr>
                    </a:solidFill>
                    <a:latin typeface="Gill Sans MT" charset="0"/>
                    <a:ea typeface="Gill Sans MT" charset="0"/>
                    <a:cs typeface="Gill Sans MT" charset="0"/>
                  </a:defRPr>
                </a:pPr>
                <a:r>
                  <a:rPr lang="es-ES_tradnl">
                    <a:solidFill>
                      <a:schemeClr val="tx1">
                        <a:lumMod val="50000"/>
                        <a:lumOff val="50000"/>
                      </a:schemeClr>
                    </a:solidFill>
                    <a:latin typeface="Gill Sans MT" charset="0"/>
                    <a:ea typeface="Gill Sans MT" charset="0"/>
                    <a:cs typeface="Gill Sans MT" charset="0"/>
                  </a:rPr>
                  <a:t>M</a:t>
                </a:r>
                <a:r>
                  <a:rPr lang="es-ES_tradnl" baseline="30000">
                    <a:solidFill>
                      <a:schemeClr val="tx1">
                        <a:lumMod val="50000"/>
                        <a:lumOff val="50000"/>
                      </a:schemeClr>
                    </a:solidFill>
                    <a:latin typeface="Gill Sans MT" charset="0"/>
                    <a:ea typeface="Gill Sans MT" charset="0"/>
                    <a:cs typeface="Gill Sans MT" charset="0"/>
                  </a:rPr>
                  <a:t>3</a:t>
                </a:r>
              </a:p>
            </c:rich>
          </c:tx>
          <c:overlay val="0"/>
        </c:title>
        <c:numFmt formatCode="#,##0" sourceLinked="1"/>
        <c:majorTickMark val="out"/>
        <c:minorTickMark val="none"/>
        <c:tickLblPos val="nextTo"/>
        <c:spPr>
          <a:ln w="3175">
            <a:solidFill>
              <a:srgbClr val="808080"/>
            </a:solidFill>
            <a:prstDash val="solid"/>
          </a:ln>
        </c:spPr>
        <c:txPr>
          <a:bodyPr/>
          <a:lstStyle/>
          <a:p>
            <a:pPr>
              <a:defRPr sz="1000">
                <a:solidFill>
                  <a:schemeClr val="tx1">
                    <a:lumMod val="50000"/>
                    <a:lumOff val="50000"/>
                  </a:schemeClr>
                </a:solidFill>
                <a:latin typeface="Gill Sans MT" panose="020B0502020104020203" pitchFamily="34" charset="0"/>
              </a:defRPr>
            </a:pPr>
            <a:endParaRPr lang="es-CO"/>
          </a:p>
        </c:txPr>
        <c:crossAx val="242023040"/>
        <c:crosses val="autoZero"/>
        <c:crossBetween val="between"/>
      </c:valAx>
      <c:spPr>
        <a:solidFill>
          <a:srgbClr val="FFFFFF"/>
        </a:solidFill>
        <a:ln w="25400">
          <a:noFill/>
        </a:ln>
      </c:spPr>
    </c:plotArea>
    <c:legend>
      <c:legendPos val="r"/>
      <c:layout>
        <c:manualLayout>
          <c:xMode val="edge"/>
          <c:yMode val="edge"/>
          <c:x val="0.35966063452594699"/>
          <c:y val="0.885087338220653"/>
          <c:w val="0.27778675691854299"/>
          <c:h val="0.103451896099194"/>
        </c:manualLayout>
      </c:layout>
      <c:overlay val="0"/>
      <c:spPr>
        <a:noFill/>
        <a:ln w="25400">
          <a:noFill/>
        </a:ln>
      </c:spPr>
      <c:txPr>
        <a:bodyPr/>
        <a:lstStyle/>
        <a:p>
          <a:pPr>
            <a:defRPr sz="1000">
              <a:solidFill>
                <a:schemeClr val="tx1">
                  <a:lumMod val="50000"/>
                  <a:lumOff val="50000"/>
                </a:schemeClr>
              </a:solidFill>
              <a:latin typeface="Gill Sans MT" panose="020B0502020104020203" pitchFamily="34" charset="0"/>
            </a:defRPr>
          </a:pPr>
          <a:endParaRPr lang="es-CO"/>
        </a:p>
      </c:txPr>
    </c:legend>
    <c:plotVisOnly val="1"/>
    <c:dispBlanksAs val="gap"/>
    <c:showDLblsOverMax val="0"/>
  </c:chart>
  <c:spPr>
    <a:solidFill>
      <a:srgbClr val="FFFFFF"/>
    </a:solidFill>
    <a:ln w="9525">
      <a:noFill/>
    </a:ln>
  </c:spPr>
  <c:printSettings>
    <c:headerFooter/>
    <c:pageMargins b="1" l="0.75" r="0.75" t="1"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59980660312199"/>
          <c:y val="0.10006054865058001"/>
          <c:w val="0.83240019339687799"/>
          <c:h val="0.70146565902608604"/>
        </c:manualLayout>
      </c:layout>
      <c:barChart>
        <c:barDir val="col"/>
        <c:grouping val="clustered"/>
        <c:varyColors val="0"/>
        <c:ser>
          <c:idx val="1"/>
          <c:order val="0"/>
          <c:tx>
            <c:strRef>
              <c:f>'Gráfica 1'!$B$98</c:f>
              <c:strCache>
                <c:ptCount val="1"/>
                <c:pt idx="0">
                  <c:v>sep-15</c:v>
                </c:pt>
              </c:strCache>
            </c:strRef>
          </c:tx>
          <c:spPr>
            <a:solidFill>
              <a:srgbClr val="B9CDE5"/>
            </a:solidFill>
            <a:ln w="25400">
              <a:noFill/>
            </a:ln>
          </c:spPr>
          <c:invertIfNegative val="0"/>
          <c:dLbls>
            <c:dLbl>
              <c:idx val="1"/>
              <c:layout>
                <c:manualLayout>
                  <c:x val="-5.36056185600842E-17"/>
                  <c:y val="0.24151318041766501"/>
                </c:manualLayout>
              </c:layout>
              <c:spPr>
                <a:noFill/>
                <a:ln w="25400">
                  <a:noFill/>
                </a:ln>
              </c:spPr>
              <c:txPr>
                <a:bodyPr rot="-5400000" vert="horz"/>
                <a:lstStyle/>
                <a:p>
                  <a:pPr algn="ctr">
                    <a:defRPr sz="1000" b="1" i="0" u="none" strike="noStrike" baseline="0">
                      <a:solidFill>
                        <a:srgbClr val="FFFFFF"/>
                      </a:solidFill>
                      <a:latin typeface="Gill Sans MT"/>
                      <a:ea typeface="Gill Sans MT"/>
                      <a:cs typeface="Gill Sans MT"/>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3D-4DF8-AF12-D62CE2214941}"/>
                </c:ext>
              </c:extLst>
            </c:dLbl>
            <c:dLbl>
              <c:idx val="2"/>
              <c:layout>
                <c:manualLayout>
                  <c:x val="2.92397660818713E-3"/>
                  <c:y val="-6.2708012013962201E-4"/>
                </c:manualLayout>
              </c:layout>
              <c:spPr>
                <a:noFill/>
                <a:ln w="25400">
                  <a:noFill/>
                </a:ln>
              </c:spPr>
              <c:txPr>
                <a:bodyPr rot="-5400000" vert="horz"/>
                <a:lstStyle/>
                <a:p>
                  <a:pPr algn="ctr">
                    <a:defRPr sz="1000" b="1" i="0" u="none" strike="noStrike" baseline="0">
                      <a:solidFill>
                        <a:srgbClr val="99CCFF"/>
                      </a:solidFill>
                      <a:latin typeface="Gill Sans MT"/>
                      <a:ea typeface="Gill Sans MT"/>
                      <a:cs typeface="Gill Sans MT"/>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3D-4DF8-AF12-D62CE2214941}"/>
                </c:ext>
              </c:extLst>
            </c:dLbl>
            <c:dLbl>
              <c:idx val="3"/>
              <c:layout>
                <c:manualLayout>
                  <c:x val="0"/>
                  <c:y val="2.45369736391647E-2"/>
                </c:manualLayout>
              </c:layout>
              <c:spPr>
                <a:noFill/>
                <a:ln w="25400">
                  <a:noFill/>
                </a:ln>
              </c:spPr>
              <c:txPr>
                <a:bodyPr rot="-5400000" vert="horz"/>
                <a:lstStyle/>
                <a:p>
                  <a:pPr algn="ctr">
                    <a:defRPr sz="1000" b="1" i="0" u="none" strike="noStrike" baseline="0">
                      <a:solidFill>
                        <a:srgbClr val="99CCFF"/>
                      </a:solidFill>
                      <a:latin typeface="Gill Sans MT"/>
                      <a:ea typeface="Gill Sans MT"/>
                      <a:cs typeface="Gill Sans MT"/>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3D-4DF8-AF12-D62CE2214941}"/>
                </c:ext>
              </c:extLst>
            </c:dLbl>
            <c:spPr>
              <a:noFill/>
              <a:ln w="25400">
                <a:noFill/>
              </a:ln>
            </c:spPr>
            <c:txPr>
              <a:bodyPr rot="-5400000" vert="horz" wrap="square" lIns="38100" tIns="19050" rIns="38100" bIns="19050" anchor="ctr">
                <a:spAutoFit/>
              </a:bodyPr>
              <a:lstStyle/>
              <a:p>
                <a:pPr algn="ctr">
                  <a:defRPr sz="1000" b="1" i="0" u="none" strike="noStrike" baseline="0">
                    <a:solidFill>
                      <a:srgbClr val="FFFFFF"/>
                    </a:solidFill>
                    <a:latin typeface="Gill Sans MT"/>
                    <a:ea typeface="Gill Sans MT"/>
                    <a:cs typeface="Gill Sans MT"/>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 1'!$A$99:$A$102</c:f>
              <c:strCache>
                <c:ptCount val="4"/>
                <c:pt idx="0">
                  <c:v>Vivienda</c:v>
                </c:pt>
                <c:pt idx="1">
                  <c:v>Edificaciones</c:v>
                </c:pt>
                <c:pt idx="2">
                  <c:v>Obras Civiles</c:v>
                </c:pt>
                <c:pt idx="3">
                  <c:v>Otros</c:v>
                </c:pt>
              </c:strCache>
            </c:strRef>
          </c:cat>
          <c:val>
            <c:numRef>
              <c:f>'Gráfica 1'!$B$99:$B$102</c:f>
              <c:numCache>
                <c:formatCode>#,##0</c:formatCode>
                <c:ptCount val="4"/>
                <c:pt idx="0">
                  <c:v>0</c:v>
                </c:pt>
                <c:pt idx="1">
                  <c:v>0</c:v>
                </c:pt>
                <c:pt idx="2">
                  <c:v>0</c:v>
                </c:pt>
                <c:pt idx="3">
                  <c:v>0</c:v>
                </c:pt>
              </c:numCache>
            </c:numRef>
          </c:val>
          <c:extLst>
            <c:ext xmlns:c16="http://schemas.microsoft.com/office/drawing/2014/chart" uri="{C3380CC4-5D6E-409C-BE32-E72D297353CC}">
              <c16:uniqueId val="{00000003-043D-4DF8-AF12-D62CE2214941}"/>
            </c:ext>
          </c:extLst>
        </c:ser>
        <c:ser>
          <c:idx val="0"/>
          <c:order val="1"/>
          <c:tx>
            <c:strRef>
              <c:f>'Gráfica 1'!$C$98</c:f>
              <c:strCache>
                <c:ptCount val="1"/>
                <c:pt idx="0">
                  <c:v>sep-16</c:v>
                </c:pt>
              </c:strCache>
            </c:strRef>
          </c:tx>
          <c:spPr>
            <a:solidFill>
              <a:srgbClr val="00B0F0"/>
            </a:solidFill>
            <a:ln w="25400">
              <a:noFill/>
            </a:ln>
          </c:spPr>
          <c:invertIfNegative val="0"/>
          <c:dLbls>
            <c:dLbl>
              <c:idx val="0"/>
              <c:layout>
                <c:manualLayout>
                  <c:x val="-6.3091482649842269E-3"/>
                  <c:y val="0.237879150975693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3D-4DF8-AF12-D62CE2214941}"/>
                </c:ext>
              </c:extLst>
            </c:dLbl>
            <c:dLbl>
              <c:idx val="1"/>
              <c:layout>
                <c:manualLayout>
                  <c:x val="0"/>
                  <c:y val="0.21010589691688591"/>
                </c:manualLayout>
              </c:layout>
              <c:spPr>
                <a:noFill/>
                <a:ln w="25400">
                  <a:noFill/>
                </a:ln>
              </c:spPr>
              <c:txPr>
                <a:bodyPr rot="-5400000" vert="horz"/>
                <a:lstStyle/>
                <a:p>
                  <a:pPr algn="ctr">
                    <a:defRPr sz="900" b="1" i="0" u="none" strike="noStrike" baseline="0">
                      <a:solidFill>
                        <a:srgbClr val="FFFFFF"/>
                      </a:solidFill>
                      <a:latin typeface="Gill Sans MT"/>
                      <a:ea typeface="Gill Sans MT"/>
                      <a:cs typeface="Gill Sans MT"/>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3D-4DF8-AF12-D62CE2214941}"/>
                </c:ext>
              </c:extLst>
            </c:dLbl>
            <c:dLbl>
              <c:idx val="2"/>
              <c:layout>
                <c:manualLayout>
                  <c:x val="-8.7719298245615106E-3"/>
                  <c:y val="2.0132315934734999E-2"/>
                </c:manualLayout>
              </c:layout>
              <c:spPr>
                <a:noFill/>
                <a:ln w="25400">
                  <a:noFill/>
                </a:ln>
              </c:spPr>
              <c:txPr>
                <a:bodyPr rot="-5400000" vert="horz"/>
                <a:lstStyle/>
                <a:p>
                  <a:pPr algn="ctr">
                    <a:defRPr sz="1000" b="1" i="0" u="none" strike="noStrike" baseline="0">
                      <a:solidFill>
                        <a:srgbClr val="00ABEA"/>
                      </a:solidFill>
                      <a:latin typeface="Gill Sans MT"/>
                      <a:ea typeface="Gill Sans MT"/>
                      <a:cs typeface="Gill Sans MT"/>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3D-4DF8-AF12-D62CE2214941}"/>
                </c:ext>
              </c:extLst>
            </c:dLbl>
            <c:dLbl>
              <c:idx val="3"/>
              <c:spPr>
                <a:noFill/>
                <a:ln w="25400">
                  <a:noFill/>
                </a:ln>
              </c:spPr>
              <c:txPr>
                <a:bodyPr rot="-5400000" vert="horz"/>
                <a:lstStyle/>
                <a:p>
                  <a:pPr algn="ctr">
                    <a:defRPr sz="1000" b="1" i="0" u="none" strike="noStrike" baseline="0">
                      <a:solidFill>
                        <a:srgbClr val="00ABEA"/>
                      </a:solidFill>
                      <a:latin typeface="Gill Sans MT"/>
                      <a:ea typeface="Gill Sans MT"/>
                      <a:cs typeface="Gill Sans MT"/>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0-EC78-4B64-8E64-F179BEB96BC5}"/>
                </c:ext>
              </c:extLst>
            </c:dLbl>
            <c:spPr>
              <a:noFill/>
              <a:ln w="25400">
                <a:noFill/>
              </a:ln>
            </c:spPr>
            <c:txPr>
              <a:bodyPr rot="-5400000" vert="horz" wrap="square" lIns="38100" tIns="19050" rIns="38100" bIns="19050" anchor="ctr">
                <a:spAutoFit/>
              </a:bodyPr>
              <a:lstStyle/>
              <a:p>
                <a:pPr algn="ctr">
                  <a:defRPr sz="1000" b="1" i="0" u="none" strike="noStrike" baseline="0">
                    <a:solidFill>
                      <a:srgbClr val="FFFFFF"/>
                    </a:solidFill>
                    <a:latin typeface="Gill Sans MT"/>
                    <a:ea typeface="Gill Sans MT"/>
                    <a:cs typeface="Gill Sans MT"/>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 1'!$A$99:$A$102</c:f>
              <c:strCache>
                <c:ptCount val="4"/>
                <c:pt idx="0">
                  <c:v>Vivienda</c:v>
                </c:pt>
                <c:pt idx="1">
                  <c:v>Edificaciones</c:v>
                </c:pt>
                <c:pt idx="2">
                  <c:v>Obras Civiles</c:v>
                </c:pt>
                <c:pt idx="3">
                  <c:v>Otros</c:v>
                </c:pt>
              </c:strCache>
            </c:strRef>
          </c:cat>
          <c:val>
            <c:numRef>
              <c:f>'Gráfica 1'!$C$99:$C$102</c:f>
              <c:numCache>
                <c:formatCode>#,##0</c:formatCode>
                <c:ptCount val="4"/>
                <c:pt idx="0">
                  <c:v>0</c:v>
                </c:pt>
                <c:pt idx="1">
                  <c:v>0</c:v>
                </c:pt>
                <c:pt idx="2">
                  <c:v>0</c:v>
                </c:pt>
                <c:pt idx="3">
                  <c:v>0</c:v>
                </c:pt>
              </c:numCache>
            </c:numRef>
          </c:val>
          <c:extLst>
            <c:ext xmlns:c16="http://schemas.microsoft.com/office/drawing/2014/chart" uri="{C3380CC4-5D6E-409C-BE32-E72D297353CC}">
              <c16:uniqueId val="{00000008-043D-4DF8-AF12-D62CE2214941}"/>
            </c:ext>
          </c:extLst>
        </c:ser>
        <c:dLbls>
          <c:showLegendKey val="0"/>
          <c:showVal val="0"/>
          <c:showCatName val="0"/>
          <c:showSerName val="0"/>
          <c:showPercent val="0"/>
          <c:showBubbleSize val="0"/>
        </c:dLbls>
        <c:gapWidth val="39"/>
        <c:overlap val="19"/>
        <c:axId val="242023432"/>
        <c:axId val="242024216"/>
      </c:barChart>
      <c:catAx>
        <c:axId val="242023432"/>
        <c:scaling>
          <c:orientation val="minMax"/>
        </c:scaling>
        <c:delete val="0"/>
        <c:axPos val="b"/>
        <c:numFmt formatCode="General" sourceLinked="1"/>
        <c:majorTickMark val="out"/>
        <c:minorTickMark val="none"/>
        <c:tickLblPos val="nextTo"/>
        <c:spPr>
          <a:ln w="3175">
            <a:solidFill>
              <a:srgbClr val="808080"/>
            </a:solidFill>
            <a:prstDash val="solid"/>
          </a:ln>
        </c:spPr>
        <c:txPr>
          <a:bodyPr/>
          <a:lstStyle/>
          <a:p>
            <a:pPr>
              <a:defRPr sz="1100" b="0">
                <a:solidFill>
                  <a:schemeClr val="tx1">
                    <a:lumMod val="50000"/>
                    <a:lumOff val="50000"/>
                  </a:schemeClr>
                </a:solidFill>
                <a:latin typeface="Gill Sans MT" panose="020B0502020104020203" pitchFamily="34" charset="0"/>
              </a:defRPr>
            </a:pPr>
            <a:endParaRPr lang="es-CO"/>
          </a:p>
        </c:txPr>
        <c:crossAx val="242024216"/>
        <c:crosses val="autoZero"/>
        <c:auto val="1"/>
        <c:lblAlgn val="ctr"/>
        <c:lblOffset val="100"/>
        <c:noMultiLvlLbl val="0"/>
      </c:catAx>
      <c:valAx>
        <c:axId val="242024216"/>
        <c:scaling>
          <c:orientation val="minMax"/>
          <c:max val="400000"/>
        </c:scaling>
        <c:delete val="0"/>
        <c:axPos val="l"/>
        <c:title>
          <c:tx>
            <c:rich>
              <a:bodyPr/>
              <a:lstStyle/>
              <a:p>
                <a:pPr>
                  <a:defRPr sz="1000">
                    <a:solidFill>
                      <a:schemeClr val="tx1">
                        <a:lumMod val="50000"/>
                        <a:lumOff val="50000"/>
                      </a:schemeClr>
                    </a:solidFill>
                    <a:latin typeface="Gill Sans MT" charset="0"/>
                    <a:ea typeface="Gill Sans MT" charset="0"/>
                    <a:cs typeface="Gill Sans MT" charset="0"/>
                  </a:defRPr>
                </a:pPr>
                <a:r>
                  <a:rPr lang="es-ES_tradnl" sz="1000" b="1" i="0" baseline="0">
                    <a:solidFill>
                      <a:schemeClr val="tx1">
                        <a:lumMod val="50000"/>
                        <a:lumOff val="50000"/>
                      </a:schemeClr>
                    </a:solidFill>
                    <a:effectLst/>
                    <a:latin typeface="Gill Sans MT" charset="0"/>
                    <a:ea typeface="Gill Sans MT" charset="0"/>
                    <a:cs typeface="Gill Sans MT" charset="0"/>
                  </a:rPr>
                  <a:t>M</a:t>
                </a:r>
                <a:r>
                  <a:rPr lang="es-ES_tradnl" sz="1000" b="1" i="0" baseline="30000">
                    <a:solidFill>
                      <a:schemeClr val="tx1">
                        <a:lumMod val="50000"/>
                        <a:lumOff val="50000"/>
                      </a:schemeClr>
                    </a:solidFill>
                    <a:effectLst/>
                    <a:latin typeface="Gill Sans MT" charset="0"/>
                    <a:ea typeface="Gill Sans MT" charset="0"/>
                    <a:cs typeface="Gill Sans MT" charset="0"/>
                  </a:rPr>
                  <a:t>3</a:t>
                </a:r>
                <a:endParaRPr lang="es-ES_tradnl" sz="1000">
                  <a:solidFill>
                    <a:schemeClr val="tx1">
                      <a:lumMod val="50000"/>
                      <a:lumOff val="50000"/>
                    </a:schemeClr>
                  </a:solidFill>
                  <a:effectLst/>
                  <a:latin typeface="Gill Sans MT" charset="0"/>
                  <a:ea typeface="Gill Sans MT" charset="0"/>
                  <a:cs typeface="Gill Sans MT" charset="0"/>
                </a:endParaRPr>
              </a:p>
            </c:rich>
          </c:tx>
          <c:overlay val="0"/>
        </c:title>
        <c:numFmt formatCode="#,##0" sourceLinked="1"/>
        <c:majorTickMark val="out"/>
        <c:minorTickMark val="none"/>
        <c:tickLblPos val="nextTo"/>
        <c:spPr>
          <a:ln w="3175">
            <a:solidFill>
              <a:srgbClr val="808080"/>
            </a:solidFill>
            <a:prstDash val="solid"/>
          </a:ln>
        </c:spPr>
        <c:txPr>
          <a:bodyPr/>
          <a:lstStyle/>
          <a:p>
            <a:pPr>
              <a:defRPr sz="1000">
                <a:solidFill>
                  <a:schemeClr val="tx1">
                    <a:lumMod val="50000"/>
                    <a:lumOff val="50000"/>
                  </a:schemeClr>
                </a:solidFill>
                <a:latin typeface="Gill Sans MT" panose="020B0502020104020203" pitchFamily="34" charset="0"/>
              </a:defRPr>
            </a:pPr>
            <a:endParaRPr lang="es-CO"/>
          </a:p>
        </c:txPr>
        <c:crossAx val="242023432"/>
        <c:crosses val="autoZero"/>
        <c:crossBetween val="between"/>
      </c:valAx>
      <c:spPr>
        <a:solidFill>
          <a:srgbClr val="FFFFFF"/>
        </a:solidFill>
        <a:ln w="25400">
          <a:noFill/>
        </a:ln>
      </c:spPr>
    </c:plotArea>
    <c:legend>
      <c:legendPos val="r"/>
      <c:layout>
        <c:manualLayout>
          <c:xMode val="edge"/>
          <c:yMode val="edge"/>
          <c:x val="0.35966063452594699"/>
          <c:y val="0.89133473125641904"/>
          <c:w val="0.28071073352672998"/>
          <c:h val="9.7829510441629505E-2"/>
        </c:manualLayout>
      </c:layout>
      <c:overlay val="0"/>
      <c:spPr>
        <a:noFill/>
        <a:ln w="25400">
          <a:noFill/>
        </a:ln>
      </c:spPr>
      <c:txPr>
        <a:bodyPr/>
        <a:lstStyle/>
        <a:p>
          <a:pPr>
            <a:defRPr sz="1000">
              <a:solidFill>
                <a:schemeClr val="tx1">
                  <a:lumMod val="50000"/>
                  <a:lumOff val="50000"/>
                </a:schemeClr>
              </a:solidFill>
              <a:latin typeface="Gill Sans MT" panose="020B0502020104020203" pitchFamily="34" charset="0"/>
            </a:defRPr>
          </a:pPr>
          <a:endParaRPr lang="es-CO"/>
        </a:p>
      </c:txPr>
    </c:legend>
    <c:plotVisOnly val="1"/>
    <c:dispBlanksAs val="gap"/>
    <c:showDLblsOverMax val="0"/>
  </c:chart>
  <c:spPr>
    <a:solidFill>
      <a:srgbClr val="FFFFFF"/>
    </a:solidFill>
    <a:ln w="9525">
      <a:noFill/>
    </a:ln>
  </c:spPr>
  <c:printSettings>
    <c:headerFooter/>
    <c:pageMargins b="1" l="0.75" r="0.75" t="1"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Contenido!A1"/><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jpeg"/><Relationship Id="rId1" Type="http://schemas.openxmlformats.org/officeDocument/2006/relationships/hyperlink" Target="#Contenido!A1"/></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2.xml.rels><?xml version="1.0" encoding="UTF-8" standalone="yes"?>
<Relationships xmlns="http://schemas.openxmlformats.org/package/2006/relationships"><Relationship Id="rId3" Type="http://schemas.openxmlformats.org/officeDocument/2006/relationships/hyperlink" Target="#Contenido!A1"/><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Contenido!A1"/><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0</xdr:col>
      <xdr:colOff>342899</xdr:colOff>
      <xdr:row>0</xdr:row>
      <xdr:rowOff>104775</xdr:rowOff>
    </xdr:from>
    <xdr:to>
      <xdr:col>1</xdr:col>
      <xdr:colOff>428624</xdr:colOff>
      <xdr:row>3</xdr:row>
      <xdr:rowOff>129381</xdr:rowOff>
    </xdr:to>
    <xdr:pic>
      <xdr:nvPicPr>
        <xdr:cNvPr id="17889" name="Picture 1" descr="logo_habitat_bn chiqui">
          <a:extLst>
            <a:ext uri="{FF2B5EF4-FFF2-40B4-BE49-F238E27FC236}">
              <a16:creationId xmlns:a16="http://schemas.microsoft.com/office/drawing/2014/main" id="{00000000-0008-0000-0000-0000E14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899" y="104775"/>
          <a:ext cx="847725" cy="77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3</xdr:row>
      <xdr:rowOff>161925</xdr:rowOff>
    </xdr:from>
    <xdr:to>
      <xdr:col>15</xdr:col>
      <xdr:colOff>711192</xdr:colOff>
      <xdr:row>4</xdr:row>
      <xdr:rowOff>38100</xdr:rowOff>
    </xdr:to>
    <xdr:sp macro="" textlink="">
      <xdr:nvSpPr>
        <xdr:cNvPr id="5" name="4 Rectángulo redondeado">
          <a:extLst>
            <a:ext uri="{FF2B5EF4-FFF2-40B4-BE49-F238E27FC236}">
              <a16:creationId xmlns:a16="http://schemas.microsoft.com/office/drawing/2014/main" id="{00000000-0008-0000-0000-000005000000}"/>
            </a:ext>
          </a:extLst>
        </xdr:cNvPr>
        <xdr:cNvSpPr/>
      </xdr:nvSpPr>
      <xdr:spPr>
        <a:xfrm>
          <a:off x="276225" y="914400"/>
          <a:ext cx="9839325" cy="66675"/>
        </a:xfrm>
        <a:prstGeom prst="roundRect">
          <a:avLst/>
        </a:prstGeom>
        <a:noFill/>
        <a:ln w="317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_tradnl"/>
        </a:p>
      </xdr:txBody>
    </xdr:sp>
    <xdr:clientData/>
  </xdr:twoCellAnchor>
  <xdr:twoCellAnchor>
    <xdr:from>
      <xdr:col>0</xdr:col>
      <xdr:colOff>276225</xdr:colOff>
      <xdr:row>32</xdr:row>
      <xdr:rowOff>123825</xdr:rowOff>
    </xdr:from>
    <xdr:to>
      <xdr:col>15</xdr:col>
      <xdr:colOff>669905</xdr:colOff>
      <xdr:row>33</xdr:row>
      <xdr:rowOff>0</xdr:rowOff>
    </xdr:to>
    <xdr:sp macro="" textlink="">
      <xdr:nvSpPr>
        <xdr:cNvPr id="7" name="6 Rectángulo redondeado">
          <a:extLst>
            <a:ext uri="{FF2B5EF4-FFF2-40B4-BE49-F238E27FC236}">
              <a16:creationId xmlns:a16="http://schemas.microsoft.com/office/drawing/2014/main" id="{00000000-0008-0000-0000-000007000000}"/>
            </a:ext>
          </a:extLst>
        </xdr:cNvPr>
        <xdr:cNvSpPr/>
      </xdr:nvSpPr>
      <xdr:spPr>
        <a:xfrm>
          <a:off x="238125" y="7762875"/>
          <a:ext cx="9839325" cy="66675"/>
        </a:xfrm>
        <a:prstGeom prst="roundRect">
          <a:avLst/>
        </a:prstGeom>
        <a:noFill/>
        <a:ln w="317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_tradnl"/>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161925</xdr:colOff>
      <xdr:row>0</xdr:row>
      <xdr:rowOff>123825</xdr:rowOff>
    </xdr:from>
    <xdr:to>
      <xdr:col>1</xdr:col>
      <xdr:colOff>519761</xdr:colOff>
      <xdr:row>5</xdr:row>
      <xdr:rowOff>149225</xdr:rowOff>
    </xdr:to>
    <xdr:pic>
      <xdr:nvPicPr>
        <xdr:cNvPr id="8" name="Picture 1" descr="logo_habitat_bn chiqui">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8575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xdr:colOff>
      <xdr:row>4</xdr:row>
      <xdr:rowOff>111718</xdr:rowOff>
    </xdr:from>
    <xdr:to>
      <xdr:col>7</xdr:col>
      <xdr:colOff>0</xdr:colOff>
      <xdr:row>6</xdr:row>
      <xdr:rowOff>101600</xdr:rowOff>
    </xdr:to>
    <xdr:sp macro="" textlink="">
      <xdr:nvSpPr>
        <xdr:cNvPr id="10" name="8 Rectángulo redondeado">
          <a:hlinkClick xmlns:r="http://schemas.openxmlformats.org/officeDocument/2006/relationships" r:id="rId2" tooltip=" "/>
          <a:extLst>
            <a:ext uri="{FF2B5EF4-FFF2-40B4-BE49-F238E27FC236}">
              <a16:creationId xmlns:a16="http://schemas.microsoft.com/office/drawing/2014/main" id="{00000000-0008-0000-0900-00000A000000}"/>
            </a:ext>
          </a:extLst>
        </xdr:cNvPr>
        <xdr:cNvSpPr/>
      </xdr:nvSpPr>
      <xdr:spPr>
        <a:xfrm>
          <a:off x="4714875" y="75941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editAs="oneCell">
    <xdr:from>
      <xdr:col>5</xdr:col>
      <xdr:colOff>762000</xdr:colOff>
      <xdr:row>0</xdr:row>
      <xdr:rowOff>95250</xdr:rowOff>
    </xdr:from>
    <xdr:to>
      <xdr:col>7</xdr:col>
      <xdr:colOff>84455</xdr:colOff>
      <xdr:row>4</xdr:row>
      <xdr:rowOff>59372</xdr:rowOff>
    </xdr:to>
    <xdr:pic>
      <xdr:nvPicPr>
        <xdr:cNvPr id="4" name="Picture 2" descr="Resultado de imagen de logo bogota 2020 pn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10100" y="952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38484</xdr:colOff>
      <xdr:row>4</xdr:row>
      <xdr:rowOff>134713</xdr:rowOff>
    </xdr:from>
    <xdr:to>
      <xdr:col>7</xdr:col>
      <xdr:colOff>0</xdr:colOff>
      <xdr:row>6</xdr:row>
      <xdr:rowOff>121323</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A00-000007000000}"/>
            </a:ext>
          </a:extLst>
        </xdr:cNvPr>
        <xdr:cNvSpPr/>
      </xdr:nvSpPr>
      <xdr:spPr>
        <a:xfrm>
          <a:off x="4473863" y="788955"/>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163561</xdr:colOff>
      <xdr:row>1</xdr:row>
      <xdr:rowOff>67349</xdr:rowOff>
    </xdr:from>
    <xdr:to>
      <xdr:col>1</xdr:col>
      <xdr:colOff>523706</xdr:colOff>
      <xdr:row>6</xdr:row>
      <xdr:rowOff>84571</xdr:rowOff>
    </xdr:to>
    <xdr:pic>
      <xdr:nvPicPr>
        <xdr:cNvPr id="8" name="Picture 1" descr="logo_habitat_bn chiqui">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561" y="23091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711970</xdr:colOff>
      <xdr:row>0</xdr:row>
      <xdr:rowOff>163560</xdr:rowOff>
    </xdr:from>
    <xdr:to>
      <xdr:col>7</xdr:col>
      <xdr:colOff>96444</xdr:colOff>
      <xdr:row>4</xdr:row>
      <xdr:rowOff>117330</xdr:rowOff>
    </xdr:to>
    <xdr:pic>
      <xdr:nvPicPr>
        <xdr:cNvPr id="4" name="Picture 2" descr="Resultado de imagen de logo bogota 2020 png">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19925" y="16356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857250</xdr:colOff>
      <xdr:row>4</xdr:row>
      <xdr:rowOff>130768</xdr:rowOff>
    </xdr:from>
    <xdr:to>
      <xdr:col>7</xdr:col>
      <xdr:colOff>0</xdr:colOff>
      <xdr:row>6</xdr:row>
      <xdr:rowOff>120650</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B00-000007000000}"/>
            </a:ext>
          </a:extLst>
        </xdr:cNvPr>
        <xdr:cNvSpPr/>
      </xdr:nvSpPr>
      <xdr:spPr>
        <a:xfrm>
          <a:off x="4476750" y="77846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190500</xdr:colOff>
      <xdr:row>1</xdr:row>
      <xdr:rowOff>28575</xdr:rowOff>
    </xdr:from>
    <xdr:to>
      <xdr:col>1</xdr:col>
      <xdr:colOff>548336</xdr:colOff>
      <xdr:row>6</xdr:row>
      <xdr:rowOff>53975</xdr:rowOff>
    </xdr:to>
    <xdr:pic>
      <xdr:nvPicPr>
        <xdr:cNvPr id="8" name="Picture 1" descr="logo_habitat_bn chiqui">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19050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781050</xdr:colOff>
      <xdr:row>1</xdr:row>
      <xdr:rowOff>28575</xdr:rowOff>
    </xdr:from>
    <xdr:to>
      <xdr:col>7</xdr:col>
      <xdr:colOff>122555</xdr:colOff>
      <xdr:row>4</xdr:row>
      <xdr:rowOff>150812</xdr:rowOff>
    </xdr:to>
    <xdr:pic>
      <xdr:nvPicPr>
        <xdr:cNvPr id="4" name="Picture 2" descr="Resultado de imagen de logo bogota 2020 png">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00550" y="1905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219075</xdr:colOff>
      <xdr:row>4</xdr:row>
      <xdr:rowOff>130768</xdr:rowOff>
    </xdr:from>
    <xdr:to>
      <xdr:col>8</xdr:col>
      <xdr:colOff>85725</xdr:colOff>
      <xdr:row>6</xdr:row>
      <xdr:rowOff>120650</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C00-000007000000}"/>
            </a:ext>
          </a:extLst>
        </xdr:cNvPr>
        <xdr:cNvSpPr/>
      </xdr:nvSpPr>
      <xdr:spPr>
        <a:xfrm>
          <a:off x="4562475" y="778468"/>
          <a:ext cx="1028700"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200025</xdr:colOff>
      <xdr:row>1</xdr:row>
      <xdr:rowOff>57150</xdr:rowOff>
    </xdr:from>
    <xdr:to>
      <xdr:col>1</xdr:col>
      <xdr:colOff>557861</xdr:colOff>
      <xdr:row>6</xdr:row>
      <xdr:rowOff>82550</xdr:rowOff>
    </xdr:to>
    <xdr:pic>
      <xdr:nvPicPr>
        <xdr:cNvPr id="8" name="Picture 1" descr="logo_habitat_bn chiqui">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19075"/>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142875</xdr:colOff>
      <xdr:row>0</xdr:row>
      <xdr:rowOff>152400</xdr:rowOff>
    </xdr:from>
    <xdr:to>
      <xdr:col>8</xdr:col>
      <xdr:colOff>172085</xdr:colOff>
      <xdr:row>4</xdr:row>
      <xdr:rowOff>112712</xdr:rowOff>
    </xdr:to>
    <xdr:pic>
      <xdr:nvPicPr>
        <xdr:cNvPr id="4" name="Picture 2" descr="Resultado de imagen de logo bogota 2020 pn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86275" y="1524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876300</xdr:colOff>
      <xdr:row>5</xdr:row>
      <xdr:rowOff>54568</xdr:rowOff>
    </xdr:from>
    <xdr:to>
      <xdr:col>14</xdr:col>
      <xdr:colOff>984348</xdr:colOff>
      <xdr:row>7</xdr:row>
      <xdr:rowOff>44450</xdr:rowOff>
    </xdr:to>
    <xdr:sp macro="" textlink="">
      <xdr:nvSpPr>
        <xdr:cNvPr id="8" name="8 Rectángulo redondeado">
          <a:hlinkClick xmlns:r="http://schemas.openxmlformats.org/officeDocument/2006/relationships" r:id="rId1" tooltip=" "/>
          <a:extLst>
            <a:ext uri="{FF2B5EF4-FFF2-40B4-BE49-F238E27FC236}">
              <a16:creationId xmlns:a16="http://schemas.microsoft.com/office/drawing/2014/main" id="{00000000-0008-0000-0D00-000008000000}"/>
            </a:ext>
          </a:extLst>
        </xdr:cNvPr>
        <xdr:cNvSpPr/>
      </xdr:nvSpPr>
      <xdr:spPr>
        <a:xfrm>
          <a:off x="13287375" y="864193"/>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209550</xdr:colOff>
      <xdr:row>1</xdr:row>
      <xdr:rowOff>104775</xdr:rowOff>
    </xdr:from>
    <xdr:to>
      <xdr:col>1</xdr:col>
      <xdr:colOff>529286</xdr:colOff>
      <xdr:row>6</xdr:row>
      <xdr:rowOff>130175</xdr:rowOff>
    </xdr:to>
    <xdr:pic>
      <xdr:nvPicPr>
        <xdr:cNvPr id="9" name="Picture 1" descr="logo_habitat_bn chiqui">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50" y="26670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828675</xdr:colOff>
      <xdr:row>0</xdr:row>
      <xdr:rowOff>104775</xdr:rowOff>
    </xdr:from>
    <xdr:to>
      <xdr:col>15</xdr:col>
      <xdr:colOff>34925</xdr:colOff>
      <xdr:row>4</xdr:row>
      <xdr:rowOff>65087</xdr:rowOff>
    </xdr:to>
    <xdr:pic>
      <xdr:nvPicPr>
        <xdr:cNvPr id="4" name="Picture 2" descr="Resultado de imagen de logo bogota 2020 png">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239750" y="10477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600075</xdr:colOff>
      <xdr:row>4</xdr:row>
      <xdr:rowOff>140293</xdr:rowOff>
    </xdr:from>
    <xdr:to>
      <xdr:col>15</xdr:col>
      <xdr:colOff>320842</xdr:colOff>
      <xdr:row>6</xdr:row>
      <xdr:rowOff>130175</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E00-000007000000}"/>
            </a:ext>
          </a:extLst>
        </xdr:cNvPr>
        <xdr:cNvSpPr/>
      </xdr:nvSpPr>
      <xdr:spPr>
        <a:xfrm>
          <a:off x="10552864" y="781977"/>
          <a:ext cx="1324978" cy="310724"/>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190500</xdr:colOff>
      <xdr:row>1</xdr:row>
      <xdr:rowOff>85725</xdr:rowOff>
    </xdr:from>
    <xdr:to>
      <xdr:col>1</xdr:col>
      <xdr:colOff>510236</xdr:colOff>
      <xdr:row>6</xdr:row>
      <xdr:rowOff>111125</xdr:rowOff>
    </xdr:to>
    <xdr:pic>
      <xdr:nvPicPr>
        <xdr:cNvPr id="8" name="Picture 1" descr="logo_habitat_bn chiqui">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24765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571500</xdr:colOff>
      <xdr:row>0</xdr:row>
      <xdr:rowOff>95250</xdr:rowOff>
    </xdr:from>
    <xdr:to>
      <xdr:col>15</xdr:col>
      <xdr:colOff>234950</xdr:colOff>
      <xdr:row>4</xdr:row>
      <xdr:rowOff>55562</xdr:rowOff>
    </xdr:to>
    <xdr:pic>
      <xdr:nvPicPr>
        <xdr:cNvPr id="4" name="Picture 2" descr="Resultado de imagen de logo bogota 2020 png">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29825" y="952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203200</xdr:colOff>
      <xdr:row>0</xdr:row>
      <xdr:rowOff>76200</xdr:rowOff>
    </xdr:from>
    <xdr:to>
      <xdr:col>0</xdr:col>
      <xdr:colOff>1143000</xdr:colOff>
      <xdr:row>3</xdr:row>
      <xdr:rowOff>177800</xdr:rowOff>
    </xdr:to>
    <xdr:pic>
      <xdr:nvPicPr>
        <xdr:cNvPr id="29040" name="Picture 1" descr="logo_habitat_bn chiqui">
          <a:extLst>
            <a:ext uri="{FF2B5EF4-FFF2-40B4-BE49-F238E27FC236}">
              <a16:creationId xmlns:a16="http://schemas.microsoft.com/office/drawing/2014/main" id="{00000000-0008-0000-0100-000070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200" y="76200"/>
          <a:ext cx="93980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8750300</xdr:colOff>
      <xdr:row>0</xdr:row>
      <xdr:rowOff>139700</xdr:rowOff>
    </xdr:from>
    <xdr:to>
      <xdr:col>1</xdr:col>
      <xdr:colOff>8741410</xdr:colOff>
      <xdr:row>3</xdr:row>
      <xdr:rowOff>120650</xdr:rowOff>
    </xdr:to>
    <xdr:pic>
      <xdr:nvPicPr>
        <xdr:cNvPr id="29041" name="4 Imagen" descr="http://www.idrd.gov.co/sitio/idrd/sites/default/files/imagenes/Logos_Alcaldia%20sin%20fondo-03.png">
          <a:extLst>
            <a:ext uri="{FF2B5EF4-FFF2-40B4-BE49-F238E27FC236}">
              <a16:creationId xmlns:a16="http://schemas.microsoft.com/office/drawing/2014/main" id="{00000000-0008-0000-0100-0000717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9426" t="8904" b="25638"/>
        <a:stretch>
          <a:fillRect/>
        </a:stretch>
      </xdr:blipFill>
      <xdr:spPr bwMode="auto">
        <a:xfrm>
          <a:off x="10820400" y="139700"/>
          <a:ext cx="11303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7835900</xdr:colOff>
      <xdr:row>3</xdr:row>
      <xdr:rowOff>199464</xdr:rowOff>
    </xdr:from>
    <xdr:to>
      <xdr:col>1</xdr:col>
      <xdr:colOff>8705850</xdr:colOff>
      <xdr:row>5</xdr:row>
      <xdr:rowOff>83507</xdr:rowOff>
    </xdr:to>
    <xdr:sp macro="" textlink="">
      <xdr:nvSpPr>
        <xdr:cNvPr id="6" name="5 Rectángulo redondeado">
          <a:hlinkClick xmlns:r="http://schemas.openxmlformats.org/officeDocument/2006/relationships" r:id="rId3" tooltip=" "/>
          <a:extLst>
            <a:ext uri="{FF2B5EF4-FFF2-40B4-BE49-F238E27FC236}">
              <a16:creationId xmlns:a16="http://schemas.microsoft.com/office/drawing/2014/main" id="{00000000-0008-0000-0100-000006000000}"/>
            </a:ext>
          </a:extLst>
        </xdr:cNvPr>
        <xdr:cNvSpPr/>
      </xdr:nvSpPr>
      <xdr:spPr>
        <a:xfrm>
          <a:off x="9645650" y="970989"/>
          <a:ext cx="869950" cy="293618"/>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88900</xdr:colOff>
      <xdr:row>47</xdr:row>
      <xdr:rowOff>101600</xdr:rowOff>
    </xdr:from>
    <xdr:to>
      <xdr:col>14</xdr:col>
      <xdr:colOff>304800</xdr:colOff>
      <xdr:row>63</xdr:row>
      <xdr:rowOff>152400</xdr:rowOff>
    </xdr:to>
    <xdr:graphicFrame macro="">
      <xdr:nvGraphicFramePr>
        <xdr:cNvPr id="30161" name="1 Gráfico">
          <a:extLst>
            <a:ext uri="{FF2B5EF4-FFF2-40B4-BE49-F238E27FC236}">
              <a16:creationId xmlns:a16="http://schemas.microsoft.com/office/drawing/2014/main" id="{00000000-0008-0000-0200-0000D17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787400</xdr:colOff>
      <xdr:row>44</xdr:row>
      <xdr:rowOff>63500</xdr:rowOff>
    </xdr:from>
    <xdr:to>
      <xdr:col>25</xdr:col>
      <xdr:colOff>762000</xdr:colOff>
      <xdr:row>57</xdr:row>
      <xdr:rowOff>38100</xdr:rowOff>
    </xdr:to>
    <xdr:graphicFrame macro="">
      <xdr:nvGraphicFramePr>
        <xdr:cNvPr id="30162" name="2 Gráfico">
          <a:extLst>
            <a:ext uri="{FF2B5EF4-FFF2-40B4-BE49-F238E27FC236}">
              <a16:creationId xmlns:a16="http://schemas.microsoft.com/office/drawing/2014/main" id="{00000000-0008-0000-0200-0000D27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25400</xdr:colOff>
      <xdr:row>81</xdr:row>
      <xdr:rowOff>50800</xdr:rowOff>
    </xdr:from>
    <xdr:to>
      <xdr:col>10</xdr:col>
      <xdr:colOff>241300</xdr:colOff>
      <xdr:row>92</xdr:row>
      <xdr:rowOff>165100</xdr:rowOff>
    </xdr:to>
    <xdr:graphicFrame macro="">
      <xdr:nvGraphicFramePr>
        <xdr:cNvPr id="30163" name="1 Gráfico">
          <a:extLst>
            <a:ext uri="{FF2B5EF4-FFF2-40B4-BE49-F238E27FC236}">
              <a16:creationId xmlns:a16="http://schemas.microsoft.com/office/drawing/2014/main" id="{00000000-0008-0000-0200-0000D37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25400</xdr:colOff>
      <xdr:row>96</xdr:row>
      <xdr:rowOff>50800</xdr:rowOff>
    </xdr:from>
    <xdr:to>
      <xdr:col>10</xdr:col>
      <xdr:colOff>241300</xdr:colOff>
      <xdr:row>108</xdr:row>
      <xdr:rowOff>101600</xdr:rowOff>
    </xdr:to>
    <xdr:graphicFrame macro="">
      <xdr:nvGraphicFramePr>
        <xdr:cNvPr id="30164" name="1 Gráfico">
          <a:extLst>
            <a:ext uri="{FF2B5EF4-FFF2-40B4-BE49-F238E27FC236}">
              <a16:creationId xmlns:a16="http://schemas.microsoft.com/office/drawing/2014/main" id="{00000000-0008-0000-0200-0000D47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6</xdr:col>
      <xdr:colOff>187553</xdr:colOff>
      <xdr:row>81</xdr:row>
      <xdr:rowOff>99965</xdr:rowOff>
    </xdr:from>
    <xdr:ext cx="540830" cy="280205"/>
    <xdr:sp macro="" textlink="$D$91">
      <xdr:nvSpPr>
        <xdr:cNvPr id="3" name="2 CuadroTexto">
          <a:extLst>
            <a:ext uri="{FF2B5EF4-FFF2-40B4-BE49-F238E27FC236}">
              <a16:creationId xmlns:a16="http://schemas.microsoft.com/office/drawing/2014/main" id="{00000000-0008-0000-0200-000003000000}"/>
            </a:ext>
          </a:extLst>
        </xdr:cNvPr>
        <xdr:cNvSpPr txBox="1"/>
      </xdr:nvSpPr>
      <xdr:spPr>
        <a:xfrm>
          <a:off x="5006082" y="15417005"/>
          <a:ext cx="540830"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8B95CF74-2AC4-4ED9-BE30-4829B762F2D6}"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oneCellAnchor>
    <xdr:from>
      <xdr:col>7</xdr:col>
      <xdr:colOff>191806</xdr:colOff>
      <xdr:row>83</xdr:row>
      <xdr:rowOff>9968</xdr:rowOff>
    </xdr:from>
    <xdr:ext cx="627624" cy="280205"/>
    <xdr:sp macro="" textlink="$D$92">
      <xdr:nvSpPr>
        <xdr:cNvPr id="9" name="8 CuadroTexto">
          <a:extLst>
            <a:ext uri="{FF2B5EF4-FFF2-40B4-BE49-F238E27FC236}">
              <a16:creationId xmlns:a16="http://schemas.microsoft.com/office/drawing/2014/main" id="{00000000-0008-0000-0200-000009000000}"/>
            </a:ext>
          </a:extLst>
        </xdr:cNvPr>
        <xdr:cNvSpPr txBox="1"/>
      </xdr:nvSpPr>
      <xdr:spPr>
        <a:xfrm>
          <a:off x="5773736" y="15705207"/>
          <a:ext cx="627624"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DEC4026F-7F4E-4362-88AD-C99CD76F5D52}"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oneCellAnchor>
    <xdr:from>
      <xdr:col>8</xdr:col>
      <xdr:colOff>301357</xdr:colOff>
      <xdr:row>84</xdr:row>
      <xdr:rowOff>89019</xdr:rowOff>
    </xdr:from>
    <xdr:ext cx="623127" cy="280205"/>
    <xdr:sp macro="" textlink="$D$93">
      <xdr:nvSpPr>
        <xdr:cNvPr id="11" name="10 CuadroTexto">
          <a:extLst>
            <a:ext uri="{FF2B5EF4-FFF2-40B4-BE49-F238E27FC236}">
              <a16:creationId xmlns:a16="http://schemas.microsoft.com/office/drawing/2014/main" id="{00000000-0008-0000-0200-00000B000000}"/>
            </a:ext>
          </a:extLst>
        </xdr:cNvPr>
        <xdr:cNvSpPr txBox="1"/>
      </xdr:nvSpPr>
      <xdr:spPr>
        <a:xfrm>
          <a:off x="6646688" y="15973357"/>
          <a:ext cx="623127"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FF978E5F-2E74-468E-AEAB-6DB30783D140}"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twoCellAnchor>
    <xdr:from>
      <xdr:col>8</xdr:col>
      <xdr:colOff>139700</xdr:colOff>
      <xdr:row>84</xdr:row>
      <xdr:rowOff>127000</xdr:rowOff>
    </xdr:from>
    <xdr:to>
      <xdr:col>8</xdr:col>
      <xdr:colOff>292100</xdr:colOff>
      <xdr:row>85</xdr:row>
      <xdr:rowOff>127000</xdr:rowOff>
    </xdr:to>
    <xdr:sp macro="" textlink="">
      <xdr:nvSpPr>
        <xdr:cNvPr id="29950" name="11 Flecha derecha">
          <a:extLst>
            <a:ext uri="{FF2B5EF4-FFF2-40B4-BE49-F238E27FC236}">
              <a16:creationId xmlns:a16="http://schemas.microsoft.com/office/drawing/2014/main" id="{00000000-0008-0000-0200-0000FE740000}"/>
            </a:ext>
          </a:extLst>
        </xdr:cNvPr>
        <xdr:cNvSpPr>
          <a:spLocks noChangeArrowheads="1"/>
        </xdr:cNvSpPr>
      </xdr:nvSpPr>
      <xdr:spPr bwMode="auto">
        <a:xfrm rot="5400000">
          <a:off x="7042150" y="16148050"/>
          <a:ext cx="190500" cy="152400"/>
        </a:xfrm>
        <a:prstGeom prst="rightArrow">
          <a:avLst>
            <a:gd name="adj1" fmla="val 50000"/>
            <a:gd name="adj2" fmla="val 42616"/>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9</xdr:col>
      <xdr:colOff>407556</xdr:colOff>
      <xdr:row>85</xdr:row>
      <xdr:rowOff>27192</xdr:rowOff>
    </xdr:from>
    <xdr:ext cx="657002" cy="280205"/>
    <xdr:sp macro="" textlink="$D$94">
      <xdr:nvSpPr>
        <xdr:cNvPr id="13" name="12 CuadroTexto">
          <a:extLst>
            <a:ext uri="{FF2B5EF4-FFF2-40B4-BE49-F238E27FC236}">
              <a16:creationId xmlns:a16="http://schemas.microsoft.com/office/drawing/2014/main" id="{00000000-0008-0000-0200-00000D000000}"/>
            </a:ext>
          </a:extLst>
        </xdr:cNvPr>
        <xdr:cNvSpPr txBox="1"/>
      </xdr:nvSpPr>
      <xdr:spPr>
        <a:xfrm>
          <a:off x="7516288" y="16100630"/>
          <a:ext cx="657002"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56A90205-9E2D-49EC-8982-A29D1BA3A37E}" type="TxLink">
            <a:rPr lang="en-US" sz="1200" b="1" i="0" u="none" strike="noStrike">
              <a:solidFill>
                <a:schemeClr val="bg1"/>
              </a:solidFill>
              <a:latin typeface="Calibri"/>
            </a:rPr>
            <a:pPr/>
            <a:t>#¡REF!</a:t>
          </a:fld>
          <a:endParaRPr lang="es-CO" sz="1200" b="1">
            <a:solidFill>
              <a:schemeClr val="bg1"/>
            </a:solidFill>
            <a:latin typeface="Gill Sans MT" panose="020B0502020104020203" pitchFamily="34" charset="0"/>
          </a:endParaRPr>
        </a:p>
      </xdr:txBody>
    </xdr:sp>
    <xdr:clientData/>
  </xdr:oneCellAnchor>
  <xdr:twoCellAnchor>
    <xdr:from>
      <xdr:col>9</xdr:col>
      <xdr:colOff>228600</xdr:colOff>
      <xdr:row>86</xdr:row>
      <xdr:rowOff>25400</xdr:rowOff>
    </xdr:from>
    <xdr:to>
      <xdr:col>9</xdr:col>
      <xdr:colOff>368300</xdr:colOff>
      <xdr:row>87</xdr:row>
      <xdr:rowOff>25400</xdr:rowOff>
    </xdr:to>
    <xdr:sp macro="" textlink="">
      <xdr:nvSpPr>
        <xdr:cNvPr id="29952" name="13 Flecha derecha">
          <a:extLst>
            <a:ext uri="{FF2B5EF4-FFF2-40B4-BE49-F238E27FC236}">
              <a16:creationId xmlns:a16="http://schemas.microsoft.com/office/drawing/2014/main" id="{00000000-0008-0000-0200-000000750000}"/>
            </a:ext>
          </a:extLst>
        </xdr:cNvPr>
        <xdr:cNvSpPr>
          <a:spLocks noChangeArrowheads="1"/>
        </xdr:cNvSpPr>
      </xdr:nvSpPr>
      <xdr:spPr bwMode="auto">
        <a:xfrm rot="5400000">
          <a:off x="7950200" y="16433800"/>
          <a:ext cx="190500" cy="139700"/>
        </a:xfrm>
        <a:prstGeom prst="rightArrow">
          <a:avLst>
            <a:gd name="adj1" fmla="val 50000"/>
            <a:gd name="adj2" fmla="val 46490"/>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6</xdr:col>
      <xdr:colOff>181777</xdr:colOff>
      <xdr:row>101</xdr:row>
      <xdr:rowOff>12880</xdr:rowOff>
    </xdr:from>
    <xdr:ext cx="658665" cy="280205"/>
    <xdr:sp macro="" textlink="$D$99">
      <xdr:nvSpPr>
        <xdr:cNvPr id="15" name="14 CuadroTexto">
          <a:extLst>
            <a:ext uri="{FF2B5EF4-FFF2-40B4-BE49-F238E27FC236}">
              <a16:creationId xmlns:a16="http://schemas.microsoft.com/office/drawing/2014/main" id="{00000000-0008-0000-0200-00000F000000}"/>
            </a:ext>
          </a:extLst>
        </xdr:cNvPr>
        <xdr:cNvSpPr txBox="1"/>
      </xdr:nvSpPr>
      <xdr:spPr>
        <a:xfrm>
          <a:off x="5000306" y="19111906"/>
          <a:ext cx="658665"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21C1BCBA-1EA0-4978-8750-FB753242033F}"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twoCellAnchor>
    <xdr:from>
      <xdr:col>6</xdr:col>
      <xdr:colOff>31750</xdr:colOff>
      <xdr:row>101</xdr:row>
      <xdr:rowOff>57150</xdr:rowOff>
    </xdr:from>
    <xdr:to>
      <xdr:col>6</xdr:col>
      <xdr:colOff>171450</xdr:colOff>
      <xdr:row>102</xdr:row>
      <xdr:rowOff>69850</xdr:rowOff>
    </xdr:to>
    <xdr:sp macro="" textlink="">
      <xdr:nvSpPr>
        <xdr:cNvPr id="29954" name="15 Flecha derecha">
          <a:extLst>
            <a:ext uri="{FF2B5EF4-FFF2-40B4-BE49-F238E27FC236}">
              <a16:creationId xmlns:a16="http://schemas.microsoft.com/office/drawing/2014/main" id="{00000000-0008-0000-0200-000002750000}"/>
            </a:ext>
          </a:extLst>
        </xdr:cNvPr>
        <xdr:cNvSpPr>
          <a:spLocks noChangeArrowheads="1"/>
        </xdr:cNvSpPr>
      </xdr:nvSpPr>
      <xdr:spPr bwMode="auto">
        <a:xfrm rot="5400000">
          <a:off x="5270500" y="19329400"/>
          <a:ext cx="203200" cy="139700"/>
        </a:xfrm>
        <a:prstGeom prst="rightArrow">
          <a:avLst>
            <a:gd name="adj1" fmla="val 50000"/>
            <a:gd name="adj2" fmla="val 49589"/>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7</xdr:col>
      <xdr:colOff>274416</xdr:colOff>
      <xdr:row>101</xdr:row>
      <xdr:rowOff>111750</xdr:rowOff>
    </xdr:from>
    <xdr:ext cx="629058" cy="280205"/>
    <xdr:sp macro="" textlink="$D$100">
      <xdr:nvSpPr>
        <xdr:cNvPr id="17" name="16 CuadroTexto">
          <a:extLst>
            <a:ext uri="{FF2B5EF4-FFF2-40B4-BE49-F238E27FC236}">
              <a16:creationId xmlns:a16="http://schemas.microsoft.com/office/drawing/2014/main" id="{00000000-0008-0000-0200-000011000000}"/>
            </a:ext>
          </a:extLst>
        </xdr:cNvPr>
        <xdr:cNvSpPr txBox="1"/>
      </xdr:nvSpPr>
      <xdr:spPr>
        <a:xfrm>
          <a:off x="5856346" y="19210776"/>
          <a:ext cx="629058"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75F9E9F2-2F3E-425F-9A74-16BCD0919DD7}"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oneCellAnchor>
    <xdr:from>
      <xdr:col>8</xdr:col>
      <xdr:colOff>301357</xdr:colOff>
      <xdr:row>100</xdr:row>
      <xdr:rowOff>174061</xdr:rowOff>
    </xdr:from>
    <xdr:ext cx="623128" cy="280205"/>
    <xdr:sp macro="" textlink="$D$101">
      <xdr:nvSpPr>
        <xdr:cNvPr id="19" name="18 CuadroTexto">
          <a:extLst>
            <a:ext uri="{FF2B5EF4-FFF2-40B4-BE49-F238E27FC236}">
              <a16:creationId xmlns:a16="http://schemas.microsoft.com/office/drawing/2014/main" id="{00000000-0008-0000-0200-000013000000}"/>
            </a:ext>
          </a:extLst>
        </xdr:cNvPr>
        <xdr:cNvSpPr txBox="1"/>
      </xdr:nvSpPr>
      <xdr:spPr>
        <a:xfrm>
          <a:off x="6646688" y="19083987"/>
          <a:ext cx="623128"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1991C227-09A5-452B-94BC-461108BEDF97}"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twoCellAnchor>
    <xdr:from>
      <xdr:col>8</xdr:col>
      <xdr:colOff>139700</xdr:colOff>
      <xdr:row>101</xdr:row>
      <xdr:rowOff>19050</xdr:rowOff>
    </xdr:from>
    <xdr:to>
      <xdr:col>8</xdr:col>
      <xdr:colOff>292100</xdr:colOff>
      <xdr:row>102</xdr:row>
      <xdr:rowOff>31750</xdr:rowOff>
    </xdr:to>
    <xdr:sp macro="" textlink="">
      <xdr:nvSpPr>
        <xdr:cNvPr id="29958" name="19 Flecha derecha">
          <a:extLst>
            <a:ext uri="{FF2B5EF4-FFF2-40B4-BE49-F238E27FC236}">
              <a16:creationId xmlns:a16="http://schemas.microsoft.com/office/drawing/2014/main" id="{00000000-0008-0000-0200-000006750000}"/>
            </a:ext>
          </a:extLst>
        </xdr:cNvPr>
        <xdr:cNvSpPr>
          <a:spLocks noChangeArrowheads="1"/>
        </xdr:cNvSpPr>
      </xdr:nvSpPr>
      <xdr:spPr bwMode="auto">
        <a:xfrm rot="5400000">
          <a:off x="7035800" y="19284950"/>
          <a:ext cx="203200" cy="152400"/>
        </a:xfrm>
        <a:prstGeom prst="rightArrow">
          <a:avLst>
            <a:gd name="adj1" fmla="val 50000"/>
            <a:gd name="adj2" fmla="val 45457"/>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oneCellAnchor>
    <xdr:from>
      <xdr:col>9</xdr:col>
      <xdr:colOff>411979</xdr:colOff>
      <xdr:row>101</xdr:row>
      <xdr:rowOff>160234</xdr:rowOff>
    </xdr:from>
    <xdr:ext cx="652579" cy="280205"/>
    <xdr:sp macro="" textlink="$D$102">
      <xdr:nvSpPr>
        <xdr:cNvPr id="21" name="20 CuadroTexto">
          <a:extLst>
            <a:ext uri="{FF2B5EF4-FFF2-40B4-BE49-F238E27FC236}">
              <a16:creationId xmlns:a16="http://schemas.microsoft.com/office/drawing/2014/main" id="{00000000-0008-0000-0200-000015000000}"/>
            </a:ext>
          </a:extLst>
        </xdr:cNvPr>
        <xdr:cNvSpPr txBox="1"/>
      </xdr:nvSpPr>
      <xdr:spPr>
        <a:xfrm>
          <a:off x="7520711" y="19259260"/>
          <a:ext cx="652579" cy="280205"/>
        </a:xfrm>
        <a:prstGeom prst="rect">
          <a:avLst/>
        </a:prstGeom>
        <a:solidFill>
          <a:srgbClr val="FF5050">
            <a:alpha val="6117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fld id="{D6651D03-DF49-4BDF-90C1-25B7FCC270B9}" type="TxLink">
            <a:rPr lang="en-US" sz="1200" b="1" i="0" u="none" strike="noStrike">
              <a:solidFill>
                <a:schemeClr val="bg1"/>
              </a:solidFill>
              <a:latin typeface="Calibri"/>
              <a:ea typeface="+mn-ea"/>
              <a:cs typeface="+mn-cs"/>
            </a:rPr>
            <a:pPr marL="0" indent="0"/>
            <a:t>#¡REF!</a:t>
          </a:fld>
          <a:endParaRPr lang="es-CO" sz="1200" b="1" i="0" u="none" strike="noStrike">
            <a:solidFill>
              <a:schemeClr val="bg1"/>
            </a:solidFill>
            <a:latin typeface="Calibri"/>
            <a:ea typeface="+mn-ea"/>
            <a:cs typeface="+mn-cs"/>
          </a:endParaRPr>
        </a:p>
      </xdr:txBody>
    </xdr:sp>
    <xdr:clientData/>
  </xdr:oneCellAnchor>
  <xdr:twoCellAnchor>
    <xdr:from>
      <xdr:col>9</xdr:col>
      <xdr:colOff>241300</xdr:colOff>
      <xdr:row>102</xdr:row>
      <xdr:rowOff>12700</xdr:rowOff>
    </xdr:from>
    <xdr:to>
      <xdr:col>9</xdr:col>
      <xdr:colOff>393700</xdr:colOff>
      <xdr:row>103</xdr:row>
      <xdr:rowOff>25400</xdr:rowOff>
    </xdr:to>
    <xdr:sp macro="" textlink="">
      <xdr:nvSpPr>
        <xdr:cNvPr id="29960" name="21 Flecha derecha">
          <a:extLst>
            <a:ext uri="{FF2B5EF4-FFF2-40B4-BE49-F238E27FC236}">
              <a16:creationId xmlns:a16="http://schemas.microsoft.com/office/drawing/2014/main" id="{00000000-0008-0000-0200-000008750000}"/>
            </a:ext>
          </a:extLst>
        </xdr:cNvPr>
        <xdr:cNvSpPr>
          <a:spLocks noChangeArrowheads="1"/>
        </xdr:cNvSpPr>
      </xdr:nvSpPr>
      <xdr:spPr bwMode="auto">
        <a:xfrm rot="5400000">
          <a:off x="7962900" y="19469100"/>
          <a:ext cx="203200" cy="152400"/>
        </a:xfrm>
        <a:prstGeom prst="rightArrow">
          <a:avLst>
            <a:gd name="adj1" fmla="val 50000"/>
            <a:gd name="adj2" fmla="val 45457"/>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xdr:from>
      <xdr:col>7</xdr:col>
      <xdr:colOff>43355</xdr:colOff>
      <xdr:row>83</xdr:row>
      <xdr:rowOff>45984</xdr:rowOff>
    </xdr:from>
    <xdr:to>
      <xdr:col>7</xdr:col>
      <xdr:colOff>195755</xdr:colOff>
      <xdr:row>84</xdr:row>
      <xdr:rowOff>45984</xdr:rowOff>
    </xdr:to>
    <xdr:sp macro="" textlink="">
      <xdr:nvSpPr>
        <xdr:cNvPr id="23" name="11 Flecha derecha">
          <a:extLst>
            <a:ext uri="{FF2B5EF4-FFF2-40B4-BE49-F238E27FC236}">
              <a16:creationId xmlns:a16="http://schemas.microsoft.com/office/drawing/2014/main" id="{00000000-0008-0000-0200-000017000000}"/>
            </a:ext>
          </a:extLst>
        </xdr:cNvPr>
        <xdr:cNvSpPr>
          <a:spLocks noChangeArrowheads="1"/>
        </xdr:cNvSpPr>
      </xdr:nvSpPr>
      <xdr:spPr bwMode="auto">
        <a:xfrm rot="5400000">
          <a:off x="5621063" y="15510862"/>
          <a:ext cx="186121" cy="152400"/>
        </a:xfrm>
        <a:prstGeom prst="rightArrow">
          <a:avLst>
            <a:gd name="adj1" fmla="val 50000"/>
            <a:gd name="adj2" fmla="val 42616"/>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xdr:from>
      <xdr:col>6</xdr:col>
      <xdr:colOff>31530</xdr:colOff>
      <xdr:row>81</xdr:row>
      <xdr:rowOff>132695</xdr:rowOff>
    </xdr:from>
    <xdr:to>
      <xdr:col>6</xdr:col>
      <xdr:colOff>183930</xdr:colOff>
      <xdr:row>82</xdr:row>
      <xdr:rowOff>132695</xdr:rowOff>
    </xdr:to>
    <xdr:sp macro="" textlink="">
      <xdr:nvSpPr>
        <xdr:cNvPr id="24" name="11 Flecha derecha">
          <a:extLst>
            <a:ext uri="{FF2B5EF4-FFF2-40B4-BE49-F238E27FC236}">
              <a16:creationId xmlns:a16="http://schemas.microsoft.com/office/drawing/2014/main" id="{00000000-0008-0000-0200-000018000000}"/>
            </a:ext>
          </a:extLst>
        </xdr:cNvPr>
        <xdr:cNvSpPr>
          <a:spLocks noChangeArrowheads="1"/>
        </xdr:cNvSpPr>
      </xdr:nvSpPr>
      <xdr:spPr bwMode="auto">
        <a:xfrm rot="5400000">
          <a:off x="4842859" y="15225332"/>
          <a:ext cx="186121" cy="152400"/>
        </a:xfrm>
        <a:prstGeom prst="rightArrow">
          <a:avLst>
            <a:gd name="adj1" fmla="val 50000"/>
            <a:gd name="adj2" fmla="val 42616"/>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twoCellAnchor>
    <xdr:from>
      <xdr:col>7</xdr:col>
      <xdr:colOff>92910</xdr:colOff>
      <xdr:row>101</xdr:row>
      <xdr:rowOff>139366</xdr:rowOff>
    </xdr:from>
    <xdr:to>
      <xdr:col>7</xdr:col>
      <xdr:colOff>245310</xdr:colOff>
      <xdr:row>102</xdr:row>
      <xdr:rowOff>152066</xdr:rowOff>
    </xdr:to>
    <xdr:sp macro="" textlink="">
      <xdr:nvSpPr>
        <xdr:cNvPr id="25" name="19 Flecha derecha">
          <a:extLst>
            <a:ext uri="{FF2B5EF4-FFF2-40B4-BE49-F238E27FC236}">
              <a16:creationId xmlns:a16="http://schemas.microsoft.com/office/drawing/2014/main" id="{00000000-0008-0000-0200-000019000000}"/>
            </a:ext>
          </a:extLst>
        </xdr:cNvPr>
        <xdr:cNvSpPr>
          <a:spLocks noChangeArrowheads="1"/>
        </xdr:cNvSpPr>
      </xdr:nvSpPr>
      <xdr:spPr bwMode="auto">
        <a:xfrm rot="5400000">
          <a:off x="5642142" y="19405266"/>
          <a:ext cx="203200" cy="152400"/>
        </a:xfrm>
        <a:prstGeom prst="rightArrow">
          <a:avLst>
            <a:gd name="adj1" fmla="val 50000"/>
            <a:gd name="adj2" fmla="val 45457"/>
          </a:avLst>
        </a:prstGeom>
        <a:solidFill>
          <a:srgbClr val="FF5050"/>
        </a:solidFill>
        <a:ln>
          <a:noFill/>
        </a:ln>
        <a:effectLst>
          <a:outerShdw blurRad="40000" dist="23000" dir="5400000" rotWithShape="0">
            <a:srgbClr val="000000">
              <a:alpha val="34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_tradnl"/>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1</xdr:row>
      <xdr:rowOff>60324</xdr:rowOff>
    </xdr:from>
    <xdr:to>
      <xdr:col>1</xdr:col>
      <xdr:colOff>567386</xdr:colOff>
      <xdr:row>6</xdr:row>
      <xdr:rowOff>85724</xdr:rowOff>
    </xdr:to>
    <xdr:pic>
      <xdr:nvPicPr>
        <xdr:cNvPr id="27934" name="Picture 1" descr="logo_habitat_bn chiqui">
          <a:extLst>
            <a:ext uri="{FF2B5EF4-FFF2-40B4-BE49-F238E27FC236}">
              <a16:creationId xmlns:a16="http://schemas.microsoft.com/office/drawing/2014/main" id="{00000000-0008-0000-0300-00001E6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222249"/>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141529</xdr:colOff>
      <xdr:row>5</xdr:row>
      <xdr:rowOff>95843</xdr:rowOff>
    </xdr:from>
    <xdr:to>
      <xdr:col>7</xdr:col>
      <xdr:colOff>0</xdr:colOff>
      <xdr:row>7</xdr:row>
      <xdr:rowOff>85725</xdr:rowOff>
    </xdr:to>
    <xdr:sp macro="" textlink="">
      <xdr:nvSpPr>
        <xdr:cNvPr id="9" name="8 Rectángulo redondeado">
          <a:hlinkClick xmlns:r="http://schemas.openxmlformats.org/officeDocument/2006/relationships" r:id="rId2" tooltip=" "/>
          <a:extLst>
            <a:ext uri="{FF2B5EF4-FFF2-40B4-BE49-F238E27FC236}">
              <a16:creationId xmlns:a16="http://schemas.microsoft.com/office/drawing/2014/main" id="{00000000-0008-0000-0300-000009000000}"/>
            </a:ext>
          </a:extLst>
        </xdr:cNvPr>
        <xdr:cNvSpPr/>
      </xdr:nvSpPr>
      <xdr:spPr>
        <a:xfrm>
          <a:off x="5113579" y="90546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editAs="oneCell">
    <xdr:from>
      <xdr:col>5</xdr:col>
      <xdr:colOff>1028700</xdr:colOff>
      <xdr:row>1</xdr:row>
      <xdr:rowOff>28575</xdr:rowOff>
    </xdr:from>
    <xdr:to>
      <xdr:col>7</xdr:col>
      <xdr:colOff>95885</xdr:colOff>
      <xdr:row>4</xdr:row>
      <xdr:rowOff>150812</xdr:rowOff>
    </xdr:to>
    <xdr:pic>
      <xdr:nvPicPr>
        <xdr:cNvPr id="4" name="Picture 2" descr="Resultado de imagen de logo bogota 2020 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91150" y="1905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142875</xdr:colOff>
      <xdr:row>5</xdr:row>
      <xdr:rowOff>83143</xdr:rowOff>
    </xdr:from>
    <xdr:to>
      <xdr:col>14</xdr:col>
      <xdr:colOff>479523</xdr:colOff>
      <xdr:row>7</xdr:row>
      <xdr:rowOff>73025</xdr:rowOff>
    </xdr:to>
    <xdr:sp macro="" textlink="">
      <xdr:nvSpPr>
        <xdr:cNvPr id="9" name="8 Rectángulo redondeado">
          <a:hlinkClick xmlns:r="http://schemas.openxmlformats.org/officeDocument/2006/relationships" r:id="rId1" tooltip=" "/>
          <a:extLst>
            <a:ext uri="{FF2B5EF4-FFF2-40B4-BE49-F238E27FC236}">
              <a16:creationId xmlns:a16="http://schemas.microsoft.com/office/drawing/2014/main" id="{00000000-0008-0000-0400-000009000000}"/>
            </a:ext>
          </a:extLst>
        </xdr:cNvPr>
        <xdr:cNvSpPr/>
      </xdr:nvSpPr>
      <xdr:spPr>
        <a:xfrm>
          <a:off x="10048875" y="89276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228600</xdr:colOff>
      <xdr:row>1</xdr:row>
      <xdr:rowOff>104775</xdr:rowOff>
    </xdr:from>
    <xdr:to>
      <xdr:col>1</xdr:col>
      <xdr:colOff>548336</xdr:colOff>
      <xdr:row>6</xdr:row>
      <xdr:rowOff>130175</xdr:rowOff>
    </xdr:to>
    <xdr:pic>
      <xdr:nvPicPr>
        <xdr:cNvPr id="10" name="Picture 1" descr="logo_habitat_bn chiqui">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26670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76200</xdr:colOff>
      <xdr:row>1</xdr:row>
      <xdr:rowOff>0</xdr:rowOff>
    </xdr:from>
    <xdr:to>
      <xdr:col>14</xdr:col>
      <xdr:colOff>503555</xdr:colOff>
      <xdr:row>4</xdr:row>
      <xdr:rowOff>124142</xdr:rowOff>
    </xdr:to>
    <xdr:pic>
      <xdr:nvPicPr>
        <xdr:cNvPr id="4" name="Picture 2" descr="Resultado de imagen de logo bogota 2020 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82200" y="16192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590550</xdr:colOff>
      <xdr:row>4</xdr:row>
      <xdr:rowOff>111718</xdr:rowOff>
    </xdr:from>
    <xdr:to>
      <xdr:col>6</xdr:col>
      <xdr:colOff>841473</xdr:colOff>
      <xdr:row>6</xdr:row>
      <xdr:rowOff>101600</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500-000007000000}"/>
            </a:ext>
          </a:extLst>
        </xdr:cNvPr>
        <xdr:cNvSpPr/>
      </xdr:nvSpPr>
      <xdr:spPr>
        <a:xfrm>
          <a:off x="4400550" y="75941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219075</xdr:colOff>
      <xdr:row>1</xdr:row>
      <xdr:rowOff>47625</xdr:rowOff>
    </xdr:from>
    <xdr:to>
      <xdr:col>1</xdr:col>
      <xdr:colOff>538811</xdr:colOff>
      <xdr:row>6</xdr:row>
      <xdr:rowOff>73025</xdr:rowOff>
    </xdr:to>
    <xdr:pic>
      <xdr:nvPicPr>
        <xdr:cNvPr id="8" name="Picture 1" descr="logo_habitat_bn chiqui">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20955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514350</xdr:colOff>
      <xdr:row>0</xdr:row>
      <xdr:rowOff>38100</xdr:rowOff>
    </xdr:from>
    <xdr:to>
      <xdr:col>6</xdr:col>
      <xdr:colOff>857885</xdr:colOff>
      <xdr:row>4</xdr:row>
      <xdr:rowOff>317</xdr:rowOff>
    </xdr:to>
    <xdr:pic>
      <xdr:nvPicPr>
        <xdr:cNvPr id="4" name="Picture 2" descr="Resultado de imagen de logo bogota 2020 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24350" y="381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530127</xdr:colOff>
      <xdr:row>4</xdr:row>
      <xdr:rowOff>121243</xdr:rowOff>
    </xdr:from>
    <xdr:to>
      <xdr:col>7</xdr:col>
      <xdr:colOff>0</xdr:colOff>
      <xdr:row>6</xdr:row>
      <xdr:rowOff>111125</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600-000007000000}"/>
            </a:ext>
          </a:extLst>
        </xdr:cNvPr>
        <xdr:cNvSpPr/>
      </xdr:nvSpPr>
      <xdr:spPr>
        <a:xfrm>
          <a:off x="4340127" y="768943"/>
          <a:ext cx="1098648" cy="313732"/>
        </a:xfrm>
        <a:prstGeom prst="roundRect">
          <a:avLst/>
        </a:prstGeom>
        <a:solidFill>
          <a:srgbClr val="6DBE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219075</xdr:colOff>
      <xdr:row>1</xdr:row>
      <xdr:rowOff>28575</xdr:rowOff>
    </xdr:from>
    <xdr:to>
      <xdr:col>1</xdr:col>
      <xdr:colOff>538811</xdr:colOff>
      <xdr:row>6</xdr:row>
      <xdr:rowOff>53975</xdr:rowOff>
    </xdr:to>
    <xdr:pic>
      <xdr:nvPicPr>
        <xdr:cNvPr id="8" name="Picture 1" descr="logo_habitat_bn chiqui">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9050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428625</xdr:colOff>
      <xdr:row>0</xdr:row>
      <xdr:rowOff>114300</xdr:rowOff>
    </xdr:from>
    <xdr:to>
      <xdr:col>7</xdr:col>
      <xdr:colOff>46355</xdr:colOff>
      <xdr:row>4</xdr:row>
      <xdr:rowOff>74612</xdr:rowOff>
    </xdr:to>
    <xdr:pic>
      <xdr:nvPicPr>
        <xdr:cNvPr id="4" name="Picture 2" descr="Resultado de imagen de logo bogota 2020 pn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38625" y="1143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533400</xdr:colOff>
      <xdr:row>4</xdr:row>
      <xdr:rowOff>130768</xdr:rowOff>
    </xdr:from>
    <xdr:to>
      <xdr:col>7</xdr:col>
      <xdr:colOff>0</xdr:colOff>
      <xdr:row>6</xdr:row>
      <xdr:rowOff>120650</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700-000007000000}"/>
            </a:ext>
          </a:extLst>
        </xdr:cNvPr>
        <xdr:cNvSpPr/>
      </xdr:nvSpPr>
      <xdr:spPr>
        <a:xfrm>
          <a:off x="4343400" y="778468"/>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209550</xdr:colOff>
      <xdr:row>1</xdr:row>
      <xdr:rowOff>76200</xdr:rowOff>
    </xdr:from>
    <xdr:to>
      <xdr:col>1</xdr:col>
      <xdr:colOff>529286</xdr:colOff>
      <xdr:row>6</xdr:row>
      <xdr:rowOff>101600</xdr:rowOff>
    </xdr:to>
    <xdr:pic>
      <xdr:nvPicPr>
        <xdr:cNvPr id="8" name="Picture 1" descr="logo_habitat_bn chiqui">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50" y="238125"/>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409575</xdr:colOff>
      <xdr:row>0</xdr:row>
      <xdr:rowOff>76200</xdr:rowOff>
    </xdr:from>
    <xdr:to>
      <xdr:col>7</xdr:col>
      <xdr:colOff>73025</xdr:colOff>
      <xdr:row>4</xdr:row>
      <xdr:rowOff>36512</xdr:rowOff>
    </xdr:to>
    <xdr:pic>
      <xdr:nvPicPr>
        <xdr:cNvPr id="4" name="Picture 2" descr="Resultado de imagen de logo bogota 2020 pn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9575" y="762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142875</xdr:colOff>
      <xdr:row>4</xdr:row>
      <xdr:rowOff>140293</xdr:rowOff>
    </xdr:from>
    <xdr:to>
      <xdr:col>7</xdr:col>
      <xdr:colOff>0</xdr:colOff>
      <xdr:row>6</xdr:row>
      <xdr:rowOff>130175</xdr:rowOff>
    </xdr:to>
    <xdr:sp macro="" textlink="">
      <xdr:nvSpPr>
        <xdr:cNvPr id="7" name="8 Rectángulo redondeado">
          <a:hlinkClick xmlns:r="http://schemas.openxmlformats.org/officeDocument/2006/relationships" r:id="rId1" tooltip=" "/>
          <a:extLst>
            <a:ext uri="{FF2B5EF4-FFF2-40B4-BE49-F238E27FC236}">
              <a16:creationId xmlns:a16="http://schemas.microsoft.com/office/drawing/2014/main" id="{00000000-0008-0000-0800-000007000000}"/>
            </a:ext>
          </a:extLst>
        </xdr:cNvPr>
        <xdr:cNvSpPr/>
      </xdr:nvSpPr>
      <xdr:spPr>
        <a:xfrm>
          <a:off x="4752975" y="787993"/>
          <a:ext cx="1098648" cy="313732"/>
        </a:xfrm>
        <a:prstGeom prst="roundRect">
          <a:avLst/>
        </a:prstGeom>
        <a:solidFill>
          <a:srgbClr val="6DBE99"/>
        </a:solidFill>
        <a:ln>
          <a:solidFill>
            <a:srgbClr val="6DBE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latin typeface="Gill Sans MT" panose="020B0502020104020203" pitchFamily="34" charset="0"/>
            </a:rPr>
            <a:t>Regresar</a:t>
          </a:r>
        </a:p>
      </xdr:txBody>
    </xdr:sp>
    <xdr:clientData/>
  </xdr:twoCellAnchor>
  <xdr:twoCellAnchor>
    <xdr:from>
      <xdr:col>0</xdr:col>
      <xdr:colOff>161925</xdr:colOff>
      <xdr:row>1</xdr:row>
      <xdr:rowOff>85725</xdr:rowOff>
    </xdr:from>
    <xdr:to>
      <xdr:col>1</xdr:col>
      <xdr:colOff>519761</xdr:colOff>
      <xdr:row>6</xdr:row>
      <xdr:rowOff>111125</xdr:rowOff>
    </xdr:to>
    <xdr:pic>
      <xdr:nvPicPr>
        <xdr:cNvPr id="8" name="Picture 1" descr="logo_habitat_bn chiqui">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247650"/>
          <a:ext cx="1081736" cy="8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76200</xdr:colOff>
      <xdr:row>0</xdr:row>
      <xdr:rowOff>133350</xdr:rowOff>
    </xdr:from>
    <xdr:to>
      <xdr:col>7</xdr:col>
      <xdr:colOff>73025</xdr:colOff>
      <xdr:row>4</xdr:row>
      <xdr:rowOff>93662</xdr:rowOff>
    </xdr:to>
    <xdr:pic>
      <xdr:nvPicPr>
        <xdr:cNvPr id="4" name="Picture 2" descr="Resultado de imagen de logo bogota 2020 png">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86300" y="1333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60"/>
  <sheetViews>
    <sheetView showGridLines="0" zoomScale="90" zoomScaleNormal="90" workbookViewId="0">
      <selection activeCell="C4" sqref="C4"/>
    </sheetView>
  </sheetViews>
  <sheetFormatPr baseColWidth="10" defaultColWidth="0" defaultRowHeight="15" zeroHeight="1" x14ac:dyDescent="0.25"/>
  <cols>
    <col min="1" max="1" width="11.42578125" customWidth="1"/>
    <col min="2" max="3" width="10.85546875" customWidth="1"/>
    <col min="4" max="4" width="4.42578125" customWidth="1"/>
    <col min="5" max="5" width="3.28515625" customWidth="1"/>
    <col min="6" max="6" width="2.42578125" customWidth="1"/>
    <col min="7" max="7" width="5.85546875" customWidth="1"/>
    <col min="8" max="15" width="10.85546875" customWidth="1"/>
    <col min="16" max="16" width="27.42578125" customWidth="1"/>
  </cols>
  <sheetData>
    <row r="1" spans="2:24" x14ac:dyDescent="0.25">
      <c r="L1" s="3"/>
      <c r="M1" s="3"/>
      <c r="N1" s="3"/>
      <c r="O1" s="3"/>
      <c r="P1" s="3"/>
      <c r="Q1" s="3"/>
      <c r="R1" s="3"/>
      <c r="S1" s="3"/>
      <c r="T1" s="3"/>
      <c r="U1" s="3"/>
      <c r="V1" s="3"/>
      <c r="W1" s="3"/>
      <c r="X1" s="3"/>
    </row>
    <row r="2" spans="2:24" ht="21" x14ac:dyDescent="0.35">
      <c r="C2" s="90" t="s">
        <v>139</v>
      </c>
      <c r="D2" s="12"/>
      <c r="E2" s="12"/>
      <c r="F2" s="13"/>
      <c r="G2" s="13"/>
      <c r="H2" s="13"/>
      <c r="I2" s="14"/>
      <c r="J2" s="14"/>
      <c r="K2" s="3"/>
      <c r="L2" s="3"/>
      <c r="M2" s="3"/>
      <c r="N2" s="3"/>
      <c r="O2" s="3"/>
      <c r="P2" s="3"/>
      <c r="Q2" s="3"/>
      <c r="R2" s="3"/>
      <c r="S2" s="3"/>
      <c r="T2" s="3"/>
      <c r="U2" s="3"/>
      <c r="V2" s="3"/>
      <c r="W2" s="3"/>
      <c r="X2" s="3"/>
    </row>
    <row r="3" spans="2:24" ht="15.75" x14ac:dyDescent="0.25">
      <c r="C3" s="94" t="s">
        <v>197</v>
      </c>
      <c r="J3" s="3"/>
      <c r="K3" s="3"/>
      <c r="L3" s="3"/>
      <c r="M3" s="3"/>
      <c r="N3" s="3"/>
      <c r="O3" s="3"/>
      <c r="P3" s="3"/>
      <c r="Q3" s="3"/>
      <c r="R3" s="3"/>
      <c r="S3" s="3"/>
      <c r="T3" s="3"/>
      <c r="U3" s="3"/>
      <c r="V3" s="3"/>
      <c r="W3" s="3"/>
      <c r="X3" s="3"/>
    </row>
    <row r="4" spans="2:24" x14ac:dyDescent="0.25">
      <c r="E4" s="3"/>
      <c r="F4" s="3"/>
      <c r="G4" s="3"/>
      <c r="H4" s="3"/>
      <c r="I4" s="3"/>
      <c r="J4" s="3"/>
      <c r="K4" s="3"/>
      <c r="L4" s="3"/>
      <c r="M4" s="3"/>
      <c r="N4" s="3"/>
      <c r="O4" s="3"/>
      <c r="P4" s="3"/>
      <c r="Q4" s="3"/>
      <c r="R4" s="3"/>
      <c r="S4" s="3"/>
      <c r="T4" s="3"/>
      <c r="U4" s="3"/>
      <c r="V4" s="3"/>
      <c r="W4" s="3"/>
      <c r="X4" s="3"/>
    </row>
    <row r="5" spans="2:24" x14ac:dyDescent="0.25">
      <c r="L5" s="3"/>
      <c r="M5" s="3"/>
      <c r="N5" s="3"/>
      <c r="O5" s="3"/>
      <c r="P5" s="3"/>
      <c r="Q5" s="3"/>
      <c r="R5" s="3"/>
      <c r="S5" s="3"/>
      <c r="T5" s="3"/>
      <c r="U5" s="3"/>
      <c r="V5" s="3"/>
      <c r="W5" s="3"/>
      <c r="X5" s="3"/>
    </row>
    <row r="6" spans="2:24" x14ac:dyDescent="0.25">
      <c r="B6" s="174"/>
      <c r="C6" s="3"/>
      <c r="D6" s="3"/>
      <c r="E6" s="3"/>
      <c r="F6" s="3"/>
      <c r="G6" s="3"/>
      <c r="H6" s="3"/>
      <c r="I6" s="3"/>
      <c r="J6" s="3"/>
      <c r="K6" s="3"/>
      <c r="L6" s="3"/>
      <c r="M6" s="3"/>
      <c r="N6" s="3"/>
      <c r="O6" s="3"/>
      <c r="P6" s="3"/>
      <c r="Q6" s="3"/>
      <c r="R6" s="3"/>
      <c r="S6" s="3"/>
    </row>
    <row r="7" spans="2:24" ht="18.75" x14ac:dyDescent="0.3">
      <c r="B7" s="174"/>
      <c r="C7" s="3"/>
      <c r="D7" s="91" t="s">
        <v>39</v>
      </c>
      <c r="F7" s="3"/>
      <c r="G7" s="3"/>
      <c r="H7" s="3"/>
      <c r="I7" s="3"/>
      <c r="J7" s="3"/>
      <c r="K7" s="3"/>
      <c r="L7" s="3"/>
      <c r="M7" s="3"/>
      <c r="N7" s="3"/>
      <c r="O7" s="3"/>
      <c r="P7" s="3"/>
      <c r="Q7" s="3"/>
      <c r="R7" s="3"/>
      <c r="S7" s="3"/>
    </row>
    <row r="8" spans="2:24" ht="9.75" customHeight="1" x14ac:dyDescent="0.3">
      <c r="B8" s="95"/>
      <c r="C8" s="3"/>
      <c r="D8" s="96"/>
      <c r="F8" s="3"/>
      <c r="G8" s="3"/>
      <c r="H8" s="3"/>
      <c r="I8" s="3"/>
      <c r="J8" s="3"/>
      <c r="K8" s="3"/>
      <c r="L8" s="3"/>
      <c r="M8" s="3"/>
      <c r="N8" s="3"/>
      <c r="O8" s="3"/>
      <c r="P8" s="3"/>
      <c r="Q8" s="3"/>
      <c r="R8" s="3"/>
      <c r="S8" s="3"/>
    </row>
    <row r="9" spans="2:24" ht="4.5" customHeight="1" x14ac:dyDescent="0.3">
      <c r="B9" s="95"/>
      <c r="C9" s="3"/>
      <c r="D9" s="96"/>
      <c r="F9" s="3"/>
      <c r="G9" s="3"/>
      <c r="H9" s="3"/>
      <c r="I9" s="3"/>
      <c r="J9" s="3"/>
      <c r="K9" s="3"/>
      <c r="L9" s="3"/>
      <c r="M9" s="3"/>
      <c r="N9" s="3"/>
      <c r="O9" s="3"/>
      <c r="P9" s="3"/>
      <c r="Q9" s="3"/>
      <c r="R9" s="3"/>
      <c r="S9" s="3"/>
    </row>
    <row r="10" spans="2:24" ht="18.75" x14ac:dyDescent="0.3">
      <c r="B10" s="3"/>
      <c r="C10" s="3"/>
      <c r="D10" s="3"/>
      <c r="E10" s="97"/>
      <c r="F10" s="92" t="s">
        <v>194</v>
      </c>
      <c r="G10" s="92"/>
      <c r="H10" s="3"/>
      <c r="I10" s="3"/>
      <c r="J10" s="3"/>
      <c r="K10" s="3"/>
      <c r="L10" s="3"/>
      <c r="M10" s="3"/>
      <c r="N10" s="3"/>
      <c r="O10" s="3"/>
      <c r="P10" s="3"/>
      <c r="Q10" s="3"/>
      <c r="R10" s="3"/>
      <c r="S10" s="3"/>
    </row>
    <row r="11" spans="2:24" ht="18.75" x14ac:dyDescent="0.3">
      <c r="B11" s="3"/>
      <c r="C11" s="3"/>
      <c r="D11" s="3"/>
      <c r="E11" s="97"/>
      <c r="F11" s="98"/>
      <c r="G11" s="98"/>
      <c r="H11" s="3"/>
      <c r="I11" s="3"/>
      <c r="J11" s="3"/>
      <c r="K11" s="3"/>
      <c r="L11" s="3"/>
      <c r="M11" s="3"/>
      <c r="N11" s="3"/>
      <c r="O11" s="3"/>
      <c r="P11" s="3"/>
      <c r="Q11" s="3"/>
      <c r="R11" s="3"/>
      <c r="S11" s="3"/>
    </row>
    <row r="12" spans="2:24" ht="15.75" x14ac:dyDescent="0.25">
      <c r="B12" s="3"/>
      <c r="C12" s="3"/>
      <c r="D12" s="3"/>
      <c r="E12" s="3"/>
      <c r="F12" s="99"/>
      <c r="G12" s="98" t="s">
        <v>115</v>
      </c>
      <c r="H12" s="93" t="s">
        <v>99</v>
      </c>
      <c r="I12" s="99"/>
      <c r="J12" s="100"/>
      <c r="K12" s="3"/>
      <c r="L12" s="3"/>
      <c r="M12" s="3"/>
      <c r="N12" s="3"/>
      <c r="O12" s="3"/>
      <c r="P12" s="3"/>
      <c r="Q12" s="3"/>
      <c r="R12" s="3"/>
      <c r="S12" s="3"/>
    </row>
    <row r="13" spans="2:24" x14ac:dyDescent="0.25">
      <c r="B13" s="3"/>
      <c r="C13" s="3"/>
      <c r="D13" s="3"/>
      <c r="E13" s="3"/>
      <c r="F13" s="99"/>
      <c r="G13" s="99"/>
      <c r="H13" s="99"/>
      <c r="I13" s="99"/>
      <c r="J13" s="100"/>
      <c r="K13" s="3"/>
      <c r="L13" s="3"/>
      <c r="M13" s="3"/>
      <c r="N13" s="3"/>
      <c r="O13" s="3"/>
      <c r="P13" s="3"/>
      <c r="Q13" s="3"/>
      <c r="R13" s="3"/>
      <c r="S13" s="3"/>
    </row>
    <row r="14" spans="2:24" x14ac:dyDescent="0.25">
      <c r="B14" s="3"/>
      <c r="C14" s="3"/>
      <c r="D14" s="3"/>
      <c r="E14" s="3"/>
      <c r="F14" s="3"/>
      <c r="G14" s="3"/>
      <c r="H14" s="101" t="s">
        <v>40</v>
      </c>
      <c r="I14" s="175" t="s">
        <v>41</v>
      </c>
      <c r="J14" s="175"/>
      <c r="K14" s="175"/>
      <c r="L14" s="175"/>
      <c r="M14" s="175"/>
      <c r="N14" s="3"/>
      <c r="O14" s="3"/>
      <c r="P14" s="3"/>
      <c r="Q14" s="3"/>
      <c r="R14" s="3"/>
      <c r="S14" s="3"/>
    </row>
    <row r="15" spans="2:24" x14ac:dyDescent="0.25">
      <c r="B15" s="3"/>
      <c r="C15" s="3"/>
      <c r="D15" s="3"/>
      <c r="E15" s="3"/>
      <c r="F15" s="3"/>
      <c r="G15" s="3"/>
      <c r="H15" s="102" t="s">
        <v>43</v>
      </c>
      <c r="I15" s="176" t="s">
        <v>161</v>
      </c>
      <c r="J15" s="177"/>
      <c r="K15" s="177"/>
      <c r="L15" s="177"/>
      <c r="M15" s="178"/>
      <c r="N15" s="3"/>
      <c r="O15" s="3"/>
      <c r="P15" s="3"/>
      <c r="Q15" s="3"/>
      <c r="R15" s="3"/>
      <c r="S15" s="3"/>
    </row>
    <row r="16" spans="2:24" x14ac:dyDescent="0.25">
      <c r="B16" s="3"/>
      <c r="C16" s="3"/>
      <c r="D16" s="3"/>
      <c r="E16" s="3"/>
      <c r="F16" s="3"/>
      <c r="G16" s="3"/>
      <c r="H16" s="102" t="s">
        <v>44</v>
      </c>
      <c r="I16" s="176" t="s">
        <v>107</v>
      </c>
      <c r="J16" s="177"/>
      <c r="K16" s="177"/>
      <c r="L16" s="177"/>
      <c r="M16" s="178"/>
      <c r="N16" s="3"/>
      <c r="O16" s="3"/>
      <c r="P16" s="3"/>
      <c r="Q16" s="3"/>
      <c r="R16" s="3"/>
      <c r="S16" s="3"/>
    </row>
    <row r="17" spans="2:19" x14ac:dyDescent="0.25">
      <c r="B17" s="3"/>
      <c r="C17" s="3"/>
      <c r="D17" s="3"/>
      <c r="E17" s="3"/>
      <c r="F17" s="3"/>
      <c r="G17" s="3"/>
      <c r="H17" s="102" t="s">
        <v>45</v>
      </c>
      <c r="I17" s="176" t="s">
        <v>163</v>
      </c>
      <c r="J17" s="177"/>
      <c r="K17" s="177"/>
      <c r="L17" s="177"/>
      <c r="M17" s="178"/>
      <c r="N17" s="3"/>
      <c r="O17" s="3"/>
      <c r="P17" s="3"/>
      <c r="Q17" s="3"/>
      <c r="R17" s="3"/>
      <c r="S17" s="3"/>
    </row>
    <row r="18" spans="2:19" x14ac:dyDescent="0.25">
      <c r="B18" s="3"/>
      <c r="C18" s="3"/>
      <c r="D18" s="3"/>
      <c r="E18" s="3"/>
      <c r="F18" s="3"/>
      <c r="G18" s="3"/>
      <c r="H18" s="102" t="s">
        <v>46</v>
      </c>
      <c r="I18" s="176" t="s">
        <v>108</v>
      </c>
      <c r="J18" s="177"/>
      <c r="K18" s="177"/>
      <c r="L18" s="177"/>
      <c r="M18" s="178"/>
      <c r="N18" s="3"/>
      <c r="O18" s="3"/>
      <c r="P18" s="3"/>
      <c r="Q18" s="3"/>
      <c r="R18" s="3"/>
      <c r="S18" s="3"/>
    </row>
    <row r="19" spans="2:19" x14ac:dyDescent="0.25">
      <c r="B19" s="3"/>
      <c r="C19" s="3"/>
      <c r="D19" s="3"/>
      <c r="E19" s="3"/>
      <c r="F19" s="3"/>
      <c r="G19" s="3"/>
      <c r="H19" s="102" t="s">
        <v>47</v>
      </c>
      <c r="I19" s="176" t="s">
        <v>123</v>
      </c>
      <c r="J19" s="177"/>
      <c r="K19" s="177"/>
      <c r="L19" s="177"/>
      <c r="M19" s="178"/>
      <c r="N19" s="3"/>
      <c r="O19" s="3"/>
      <c r="P19" s="3"/>
      <c r="Q19" s="3"/>
      <c r="R19" s="3"/>
      <c r="S19" s="3"/>
    </row>
    <row r="20" spans="2:19" x14ac:dyDescent="0.25">
      <c r="B20" s="3"/>
      <c r="C20" s="3"/>
      <c r="D20" s="3"/>
      <c r="E20" s="3"/>
      <c r="F20" s="3"/>
      <c r="G20" s="3"/>
      <c r="H20" s="103"/>
      <c r="I20" s="103"/>
      <c r="J20" s="3"/>
      <c r="K20" s="3"/>
      <c r="L20" s="3"/>
      <c r="M20" s="3"/>
      <c r="N20" s="3"/>
      <c r="O20" s="3"/>
      <c r="P20" s="3"/>
      <c r="Q20" s="3"/>
      <c r="R20" s="3"/>
      <c r="S20" s="3"/>
    </row>
    <row r="21" spans="2:19" ht="15.75" x14ac:dyDescent="0.25">
      <c r="B21" s="3"/>
      <c r="C21" s="3"/>
      <c r="D21" s="3"/>
      <c r="E21" s="3"/>
      <c r="F21" s="3"/>
      <c r="G21" s="98" t="s">
        <v>42</v>
      </c>
      <c r="H21" s="98" t="s">
        <v>98</v>
      </c>
      <c r="I21" s="104"/>
      <c r="J21" s="105"/>
      <c r="K21" s="3"/>
      <c r="L21" s="3"/>
      <c r="M21" s="3"/>
      <c r="N21" s="3"/>
      <c r="O21" s="3"/>
      <c r="P21" s="106"/>
      <c r="Q21" s="3"/>
      <c r="R21" s="3"/>
      <c r="S21" s="3"/>
    </row>
    <row r="22" spans="2:19" ht="15.75" x14ac:dyDescent="0.25">
      <c r="B22" s="3"/>
      <c r="C22" s="3"/>
      <c r="D22" s="3"/>
      <c r="E22" s="3"/>
      <c r="F22" s="3"/>
      <c r="G22" s="98"/>
      <c r="H22" s="101" t="s">
        <v>40</v>
      </c>
      <c r="I22" s="175" t="s">
        <v>41</v>
      </c>
      <c r="J22" s="175"/>
      <c r="K22" s="175"/>
      <c r="L22" s="175"/>
      <c r="M22" s="175"/>
      <c r="N22" s="3"/>
      <c r="O22" s="3"/>
      <c r="P22" s="106"/>
      <c r="Q22" s="3"/>
      <c r="R22" s="3"/>
      <c r="S22" s="3"/>
    </row>
    <row r="23" spans="2:19" x14ac:dyDescent="0.25">
      <c r="B23" s="3"/>
      <c r="C23" s="3"/>
      <c r="D23" s="3"/>
      <c r="E23" s="3"/>
      <c r="F23" s="3"/>
      <c r="G23" s="99"/>
      <c r="H23" s="102" t="s">
        <v>68</v>
      </c>
      <c r="I23" s="176" t="s">
        <v>109</v>
      </c>
      <c r="J23" s="177"/>
      <c r="K23" s="177"/>
      <c r="L23" s="177"/>
      <c r="M23" s="178"/>
      <c r="N23" s="3"/>
      <c r="O23" s="3"/>
      <c r="P23" s="106"/>
      <c r="Q23" s="3"/>
      <c r="R23" s="3"/>
      <c r="S23" s="3"/>
    </row>
    <row r="24" spans="2:19" x14ac:dyDescent="0.25">
      <c r="B24" s="3"/>
      <c r="C24" s="3"/>
      <c r="D24" s="3"/>
      <c r="E24" s="3"/>
      <c r="F24" s="3"/>
      <c r="G24" s="3"/>
      <c r="H24" s="102" t="s">
        <v>69</v>
      </c>
      <c r="I24" s="176" t="s">
        <v>162</v>
      </c>
      <c r="J24" s="177"/>
      <c r="K24" s="177"/>
      <c r="L24" s="177"/>
      <c r="M24" s="178"/>
      <c r="N24" s="3"/>
      <c r="O24" s="3"/>
      <c r="P24" s="3"/>
      <c r="Q24" s="3"/>
      <c r="R24" s="3"/>
      <c r="S24" s="3"/>
    </row>
    <row r="25" spans="2:19" x14ac:dyDescent="0.25">
      <c r="B25" s="3"/>
      <c r="C25" s="3"/>
      <c r="D25" s="3"/>
      <c r="E25" s="3"/>
      <c r="F25" s="3"/>
      <c r="G25" s="3"/>
      <c r="H25" s="102" t="s">
        <v>70</v>
      </c>
      <c r="I25" s="176" t="s">
        <v>163</v>
      </c>
      <c r="J25" s="177"/>
      <c r="K25" s="177"/>
      <c r="L25" s="177"/>
      <c r="M25" s="178"/>
      <c r="N25" s="3"/>
      <c r="O25" s="3"/>
      <c r="P25" s="3"/>
      <c r="Q25" s="3"/>
      <c r="R25" s="3"/>
      <c r="S25" s="3"/>
    </row>
    <row r="26" spans="2:19" x14ac:dyDescent="0.25">
      <c r="B26" s="3"/>
      <c r="C26" s="3"/>
      <c r="D26" s="3"/>
      <c r="E26" s="3"/>
      <c r="F26" s="3"/>
      <c r="G26" s="3"/>
      <c r="H26" s="102" t="s">
        <v>96</v>
      </c>
      <c r="I26" s="176" t="s">
        <v>108</v>
      </c>
      <c r="J26" s="177"/>
      <c r="K26" s="177"/>
      <c r="L26" s="177"/>
      <c r="M26" s="178"/>
      <c r="N26" s="3"/>
      <c r="O26" s="3"/>
      <c r="P26" s="3"/>
      <c r="Q26" s="3"/>
      <c r="R26" s="3"/>
      <c r="S26" s="3"/>
    </row>
    <row r="27" spans="2:19" x14ac:dyDescent="0.25">
      <c r="B27" s="3"/>
      <c r="C27" s="3"/>
      <c r="D27" s="3"/>
      <c r="E27" s="3"/>
      <c r="F27" s="3"/>
      <c r="G27" s="3"/>
      <c r="H27" s="102" t="s">
        <v>97</v>
      </c>
      <c r="I27" s="176" t="s">
        <v>123</v>
      </c>
      <c r="J27" s="177"/>
      <c r="K27" s="177"/>
      <c r="L27" s="177"/>
      <c r="M27" s="178"/>
      <c r="N27" s="3"/>
      <c r="O27" s="3"/>
      <c r="P27" s="3"/>
      <c r="Q27" s="3"/>
      <c r="R27" s="3"/>
      <c r="S27" s="3"/>
    </row>
    <row r="28" spans="2:19" x14ac:dyDescent="0.25">
      <c r="B28" s="3"/>
      <c r="C28" s="3"/>
      <c r="D28" s="3"/>
      <c r="E28" s="3"/>
      <c r="F28" s="3"/>
      <c r="G28" s="3"/>
      <c r="H28" s="102" t="s">
        <v>125</v>
      </c>
      <c r="I28" s="176" t="s">
        <v>164</v>
      </c>
      <c r="J28" s="177"/>
      <c r="K28" s="177"/>
      <c r="L28" s="177"/>
      <c r="M28" s="178"/>
      <c r="N28" s="3"/>
      <c r="O28" s="3"/>
      <c r="P28" s="3"/>
      <c r="Q28" s="3"/>
      <c r="R28" s="3"/>
      <c r="S28" s="3"/>
    </row>
    <row r="29" spans="2:19" x14ac:dyDescent="0.25">
      <c r="B29" s="3"/>
      <c r="C29" s="3"/>
      <c r="D29" s="3"/>
      <c r="E29" s="3"/>
      <c r="F29" s="3"/>
      <c r="G29" s="3"/>
      <c r="H29" s="102" t="s">
        <v>126</v>
      </c>
      <c r="I29" s="176" t="s">
        <v>124</v>
      </c>
      <c r="J29" s="177"/>
      <c r="K29" s="177"/>
      <c r="L29" s="177"/>
      <c r="M29" s="178"/>
      <c r="N29" s="3"/>
      <c r="O29" s="3"/>
      <c r="P29" s="3"/>
      <c r="Q29" s="3"/>
      <c r="R29" s="3"/>
      <c r="S29" s="3"/>
    </row>
    <row r="30" spans="2:19" ht="7.5" customHeight="1" x14ac:dyDescent="0.25">
      <c r="B30" s="3"/>
      <c r="C30" s="3"/>
      <c r="D30" s="3"/>
      <c r="E30" s="3"/>
      <c r="F30" s="3"/>
      <c r="G30" s="3"/>
      <c r="H30" s="3"/>
      <c r="I30" s="3"/>
      <c r="J30" s="3"/>
      <c r="K30" s="3"/>
      <c r="L30" s="3"/>
      <c r="M30" s="3"/>
      <c r="N30" s="3"/>
      <c r="O30" s="3"/>
      <c r="P30" s="3"/>
      <c r="Q30" s="3"/>
      <c r="R30" s="3"/>
      <c r="S30" s="3"/>
    </row>
    <row r="31" spans="2:19" hidden="1" x14ac:dyDescent="0.25">
      <c r="B31" s="3"/>
      <c r="C31" s="3"/>
      <c r="D31" s="3"/>
      <c r="E31" s="3"/>
      <c r="F31" s="3"/>
      <c r="G31" s="3"/>
      <c r="H31" s="3"/>
      <c r="I31" s="3"/>
      <c r="J31" s="3"/>
      <c r="K31" s="3"/>
      <c r="L31" s="3"/>
      <c r="M31" s="3"/>
      <c r="N31" s="3"/>
      <c r="O31" s="3"/>
      <c r="P31" s="3"/>
      <c r="Q31" s="3"/>
      <c r="R31" s="3"/>
      <c r="S31" s="3"/>
    </row>
    <row r="32" spans="2:19" x14ac:dyDescent="0.25">
      <c r="B32" s="3"/>
      <c r="C32" s="3"/>
      <c r="D32" s="3"/>
      <c r="E32" s="3"/>
      <c r="F32" s="3"/>
      <c r="G32" s="3"/>
      <c r="H32" s="3"/>
      <c r="I32" s="3"/>
      <c r="J32" s="3"/>
      <c r="K32" s="3"/>
      <c r="L32" s="3"/>
      <c r="M32" s="3"/>
      <c r="N32" s="3"/>
      <c r="O32" s="3"/>
      <c r="P32" s="3"/>
      <c r="Q32" s="3"/>
      <c r="R32" s="3"/>
      <c r="S32" s="3"/>
    </row>
    <row r="33" spans="1:24" x14ac:dyDescent="0.25">
      <c r="B33" s="3"/>
      <c r="C33" s="3"/>
      <c r="D33" s="3"/>
      <c r="E33" s="3"/>
      <c r="F33" s="3"/>
      <c r="G33" s="3"/>
      <c r="H33" s="3"/>
      <c r="I33" s="3"/>
      <c r="J33" s="3"/>
      <c r="K33" s="3"/>
      <c r="L33" s="3"/>
      <c r="M33" s="3"/>
      <c r="N33" s="3"/>
      <c r="O33" s="3"/>
      <c r="P33" s="3"/>
      <c r="Q33" s="3"/>
      <c r="R33" s="3"/>
      <c r="S33" s="3"/>
    </row>
    <row r="34" spans="1:24" ht="3" customHeight="1" x14ac:dyDescent="0.25">
      <c r="B34" s="3"/>
      <c r="C34" s="3"/>
      <c r="D34" s="3"/>
      <c r="E34" s="3"/>
      <c r="F34" s="3"/>
      <c r="G34" s="3"/>
      <c r="H34" s="3"/>
      <c r="I34" s="3"/>
      <c r="J34" s="3"/>
      <c r="K34" s="3"/>
      <c r="L34" s="3"/>
      <c r="M34" s="3"/>
      <c r="N34" s="3"/>
      <c r="O34" s="3"/>
      <c r="P34" s="3"/>
      <c r="Q34" s="3"/>
      <c r="R34" s="3"/>
      <c r="S34" s="3"/>
    </row>
    <row r="35" spans="1:24" ht="15.75" x14ac:dyDescent="0.25">
      <c r="A35" s="179" t="s">
        <v>140</v>
      </c>
      <c r="B35" s="179"/>
      <c r="C35" s="179"/>
      <c r="D35" s="179"/>
      <c r="E35" s="179"/>
      <c r="F35" s="179"/>
      <c r="G35" s="179"/>
      <c r="H35" s="179"/>
      <c r="I35" s="179"/>
      <c r="J35" s="179"/>
      <c r="K35" s="179"/>
      <c r="L35" s="179"/>
      <c r="M35" s="179"/>
      <c r="N35" s="179"/>
      <c r="O35" s="179"/>
      <c r="P35" s="179"/>
      <c r="Q35" s="3"/>
      <c r="R35" s="3"/>
      <c r="S35" s="3"/>
      <c r="T35" s="3"/>
      <c r="U35" s="3"/>
      <c r="V35" s="3"/>
      <c r="W35" s="3"/>
      <c r="X35" s="3"/>
    </row>
    <row r="36" spans="1:24" s="179" customFormat="1" ht="15.75" x14ac:dyDescent="0.25">
      <c r="A36" s="179" t="s">
        <v>141</v>
      </c>
    </row>
    <row r="37" spans="1:24" ht="16.5" customHeight="1" x14ac:dyDescent="0.25">
      <c r="B37" s="3"/>
      <c r="C37" s="3"/>
      <c r="D37" s="3"/>
      <c r="E37" s="3"/>
      <c r="F37" s="3"/>
      <c r="G37" s="3"/>
      <c r="H37" s="3"/>
      <c r="I37" s="3"/>
      <c r="J37" s="3"/>
      <c r="K37" s="3"/>
      <c r="L37" s="3"/>
      <c r="M37" s="3"/>
      <c r="N37" s="3"/>
      <c r="O37" s="3"/>
      <c r="P37" s="3"/>
      <c r="Q37" s="3"/>
      <c r="R37" s="3"/>
      <c r="S37" s="3"/>
      <c r="T37" s="3"/>
      <c r="U37" s="3"/>
      <c r="V37" s="3"/>
      <c r="W37" s="3"/>
      <c r="X37" s="3"/>
    </row>
    <row r="57" x14ac:dyDescent="0.25"/>
    <row r="58" x14ac:dyDescent="0.25"/>
    <row r="59" x14ac:dyDescent="0.25"/>
    <row r="60" x14ac:dyDescent="0.25"/>
  </sheetData>
  <mergeCells count="17">
    <mergeCell ref="A35:P35"/>
    <mergeCell ref="A36:XFD36"/>
    <mergeCell ref="I23:M23"/>
    <mergeCell ref="I24:M24"/>
    <mergeCell ref="I25:M25"/>
    <mergeCell ref="I26:M26"/>
    <mergeCell ref="I27:M27"/>
    <mergeCell ref="I28:M28"/>
    <mergeCell ref="I29:M29"/>
    <mergeCell ref="B6:B7"/>
    <mergeCell ref="I14:M14"/>
    <mergeCell ref="I22:M22"/>
    <mergeCell ref="I15:M15"/>
    <mergeCell ref="I16:M16"/>
    <mergeCell ref="I17:M17"/>
    <mergeCell ref="I18:M18"/>
    <mergeCell ref="I19:M19"/>
  </mergeCells>
  <hyperlinks>
    <hyperlink ref="H15" location="'Cuadro 1'!A1" display="Cuadro 1" xr:uid="{00000000-0004-0000-0000-000000000000}"/>
    <hyperlink ref="I15" location="'Cuadro 1'!A1" display="Total Nacional y Bogotá" xr:uid="{00000000-0004-0000-0000-000001000000}"/>
    <hyperlink ref="H17" location="'Cuadro 3'!A1" display="Cuadro 3" xr:uid="{00000000-0004-0000-0000-000002000000}"/>
    <hyperlink ref="H18" location="'Cuadro 4'!A1" display="Cuadro 4" xr:uid="{00000000-0004-0000-0000-000003000000}"/>
    <hyperlink ref="H19" location="'Cuadro 5'!A1" display="Cuadro 5" xr:uid="{00000000-0004-0000-0000-000004000000}"/>
    <hyperlink ref="H24" location="'Cuadro 7'!A1" display="Cuadro 7" xr:uid="{00000000-0004-0000-0000-000005000000}"/>
    <hyperlink ref="H25" location="'Cuadro 8'!A1" display="Cuadro 8" xr:uid="{00000000-0004-0000-0000-000006000000}"/>
    <hyperlink ref="H26" location="'Cuadro 9'!A1" display="Cuadro 9" xr:uid="{00000000-0004-0000-0000-000007000000}"/>
    <hyperlink ref="I18" location="'Cuadro 5'!A1" display="Total Producción obras civiles" xr:uid="{00000000-0004-0000-0000-000008000000}"/>
    <hyperlink ref="I24" location="'Cuadro 9'!A1" display="Total Producción, destino para Vis y No Vis" xr:uid="{00000000-0004-0000-0000-000009000000}"/>
    <hyperlink ref="I26" location="'Cuadro 11'!A1" display="Total Producción, destino obras civiles" xr:uid="{00000000-0004-0000-0000-00000A000000}"/>
    <hyperlink ref="I17" location="'Cuadro 4'!A1" display="Total producción edificaciones " xr:uid="{00000000-0004-0000-0000-00000B000000}"/>
    <hyperlink ref="I25" location="'Cuadro 10'!A1" display="Total producción, destino edificaciones " xr:uid="{00000000-0004-0000-0000-00000C000000}"/>
    <hyperlink ref="H16" location="'Cuadro 2'!A1" display="Cuadro 2" xr:uid="{00000000-0004-0000-0000-00000D000000}"/>
    <hyperlink ref="H23" location="'Cuadro 6'!A1" display="Cuadro 6" xr:uid="{00000000-0004-0000-0000-00000E000000}"/>
    <hyperlink ref="I23" location="'Cuadro 8'!A1" display="Total producción Nacional " xr:uid="{00000000-0004-0000-0000-00000F000000}"/>
    <hyperlink ref="I19" location="'Cuadro 5'!A1" display="Total Producción obras civiles" xr:uid="{00000000-0004-0000-0000-000010000000}"/>
    <hyperlink ref="H27" location="'Cuadro 10'!A1" display="Cuadro 10" xr:uid="{00000000-0004-0000-0000-000011000000}"/>
    <hyperlink ref="I27" location="'Cuadro 12'!A1" display="Total Producción, destino otros" xr:uid="{00000000-0004-0000-0000-000012000000}"/>
    <hyperlink ref="H28" location="'Cuadro 11'!A1" display="Cuadro 11" xr:uid="{00000000-0004-0000-0000-000013000000}"/>
    <hyperlink ref="I16" location="'Cuadro 3'!A1" display="Total Producción para Vis y No Vis" xr:uid="{00000000-0004-0000-0000-000014000000}"/>
    <hyperlink ref="H29" location="'Cuadro 12'!A1" display="Cuadro 12" xr:uid="{00000000-0004-0000-0000-000015000000}"/>
    <hyperlink ref="I29" location="'Cuadro 13'!A1" display="Total Participación por departamentos" xr:uid="{00000000-0004-0000-0000-000016000000}"/>
    <hyperlink ref="I28" location="'Cuadro 1'!A1" display="Total Nacional y Bogotá" xr:uid="{00000000-0004-0000-0000-000017000000}"/>
    <hyperlink ref="I28:M28" location="'Cuadro 11'!A1" display="Total Producción Nacional por departamentos" xr:uid="{00000000-0004-0000-0000-000018000000}"/>
    <hyperlink ref="I23:M23" location="'Cuadro 6'!A1" display="Total producción Bogotá" xr:uid="{00000000-0004-0000-0000-000019000000}"/>
    <hyperlink ref="I24:M24" location="'Cuadro 7'!A1" display="Total Producción, destino vivienda" xr:uid="{00000000-0004-0000-0000-00001A000000}"/>
    <hyperlink ref="I25:M25" location="'Cuadro 8'!A1" display="Total Producción, destino edificaciones " xr:uid="{00000000-0004-0000-0000-00001B000000}"/>
    <hyperlink ref="I26:M26" location="'Cuadro 9'!A1" display="Total Producción, destino obras civiles" xr:uid="{00000000-0004-0000-0000-00001C000000}"/>
    <hyperlink ref="I27:M27" location="'Cuadro 10'!A1" display="Total Producción, destino otros" xr:uid="{00000000-0004-0000-0000-00001D000000}"/>
    <hyperlink ref="I29:M29" location="'Cuadro 12'!A1" display="Total Participación por departamentos" xr:uid="{00000000-0004-0000-0000-00001E000000}"/>
    <hyperlink ref="I16:M16" location="'Cuadro 2'!A1" display="Total Producción, destino para Vis y No Vis" xr:uid="{00000000-0004-0000-0000-00001F000000}"/>
    <hyperlink ref="I17:M17" location="'Cuadro 3'!A1" display="Total Producción, destino edificaciones " xr:uid="{00000000-0004-0000-0000-000020000000}"/>
    <hyperlink ref="I18:M18" location="'Cuadro 4'!A1" display="Total Producción, destino obras civiles" xr:uid="{00000000-0004-0000-0000-000021000000}"/>
    <hyperlink ref="I19:M19" location="'Cuadro 5'!A1" display="Total Producción, destino otros" xr:uid="{00000000-0004-0000-0000-000022000000}"/>
  </hyperlinks>
  <pageMargins left="0.75" right="0.75" top="1" bottom="1"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6"/>
  <dimension ref="A2:K198"/>
  <sheetViews>
    <sheetView showGridLines="0" zoomScaleNormal="100" workbookViewId="0">
      <pane xSplit="2" ySplit="13" topLeftCell="C176" activePane="bottomRight" state="frozen"/>
      <selection activeCell="C163" sqref="C152:C163"/>
      <selection pane="topRight" activeCell="C163" sqref="C152:C163"/>
      <selection pane="bottomLeft" activeCell="C163" sqref="C152:C163"/>
      <selection pane="bottomRight" activeCell="C193" sqref="C193"/>
    </sheetView>
  </sheetViews>
  <sheetFormatPr baseColWidth="10" defaultColWidth="11.42578125" defaultRowHeight="12.75" customHeight="1" x14ac:dyDescent="0.2"/>
  <cols>
    <col min="1" max="2" width="10.85546875" style="20" customWidth="1"/>
    <col min="3" max="3" width="12.28515625" style="20" customWidth="1"/>
    <col min="4" max="4" width="12.85546875" style="20" customWidth="1"/>
    <col min="5" max="5" width="10.85546875" style="20" customWidth="1"/>
    <col min="6" max="6" width="12.85546875" style="20" customWidth="1"/>
    <col min="7" max="7" width="15.140625" style="20" customWidth="1"/>
    <col min="8" max="8" width="11.42578125" style="20" bestFit="1" customWidth="1"/>
    <col min="9" max="9" width="11.42578125" style="20"/>
    <col min="10" max="10" width="11.7109375" style="20" bestFit="1" customWidth="1"/>
    <col min="11" max="16384" width="11.42578125" style="20"/>
  </cols>
  <sheetData>
    <row r="2" spans="1:7" ht="12.75" customHeight="1" x14ac:dyDescent="0.2">
      <c r="A2" s="169" t="s">
        <v>0</v>
      </c>
      <c r="B2" s="169"/>
      <c r="C2" s="169"/>
      <c r="D2" s="169"/>
      <c r="E2" s="169"/>
      <c r="F2" s="169"/>
      <c r="G2" s="169"/>
    </row>
    <row r="3" spans="1:7" ht="12.75" customHeight="1" x14ac:dyDescent="0.2">
      <c r="A3" s="170" t="s">
        <v>1</v>
      </c>
      <c r="B3" s="170"/>
      <c r="C3" s="170"/>
      <c r="D3" s="170"/>
      <c r="E3" s="170"/>
      <c r="F3" s="170"/>
      <c r="G3" s="170"/>
    </row>
    <row r="4" spans="1:7" ht="12.75" customHeight="1" x14ac:dyDescent="0.2">
      <c r="A4" s="170" t="s">
        <v>2</v>
      </c>
      <c r="B4" s="170"/>
      <c r="C4" s="170"/>
      <c r="D4" s="170"/>
      <c r="E4" s="170"/>
      <c r="F4" s="170"/>
      <c r="G4" s="170"/>
    </row>
    <row r="5" spans="1:7" ht="12.75" customHeight="1" x14ac:dyDescent="0.2">
      <c r="A5" s="170" t="s">
        <v>3</v>
      </c>
      <c r="B5" s="170"/>
      <c r="C5" s="170"/>
      <c r="D5" s="170"/>
      <c r="E5" s="170"/>
      <c r="F5" s="170"/>
      <c r="G5" s="170"/>
    </row>
    <row r="6" spans="1:7" ht="12.75" customHeight="1" x14ac:dyDescent="0.2">
      <c r="A6" s="18"/>
      <c r="B6" s="18"/>
      <c r="C6" s="18"/>
      <c r="D6" s="18"/>
      <c r="E6" s="18"/>
      <c r="F6" s="18"/>
      <c r="G6" s="18"/>
    </row>
    <row r="7" spans="1:7" ht="12.75" customHeight="1" x14ac:dyDescent="0.2">
      <c r="A7" s="170" t="s">
        <v>100</v>
      </c>
      <c r="B7" s="170"/>
      <c r="C7" s="170"/>
      <c r="D7" s="170"/>
      <c r="E7" s="170"/>
      <c r="F7" s="170"/>
      <c r="G7" s="170"/>
    </row>
    <row r="8" spans="1:7" ht="12.75" customHeight="1" x14ac:dyDescent="0.2">
      <c r="A8" s="170" t="s">
        <v>144</v>
      </c>
      <c r="B8" s="170"/>
      <c r="C8" s="170"/>
      <c r="D8" s="170"/>
      <c r="E8" s="170"/>
      <c r="F8" s="170"/>
      <c r="G8" s="170"/>
    </row>
    <row r="9" spans="1:7" ht="12.75" customHeight="1" x14ac:dyDescent="0.2">
      <c r="A9" s="169" t="s">
        <v>196</v>
      </c>
      <c r="B9" s="169"/>
      <c r="C9" s="169"/>
      <c r="D9" s="169"/>
      <c r="E9" s="169"/>
      <c r="F9" s="169"/>
      <c r="G9" s="169"/>
    </row>
    <row r="10" spans="1:7" ht="12.75" customHeight="1" x14ac:dyDescent="0.2">
      <c r="A10" s="21"/>
      <c r="B10" s="21"/>
      <c r="C10" s="21"/>
      <c r="D10" s="21"/>
      <c r="E10" s="21"/>
      <c r="F10" s="21"/>
      <c r="G10" s="21"/>
    </row>
    <row r="11" spans="1:7" ht="12.75" customHeight="1" x14ac:dyDescent="0.2">
      <c r="A11" s="33"/>
      <c r="B11" s="33"/>
      <c r="C11" s="18"/>
      <c r="D11" s="18"/>
      <c r="E11" s="18"/>
      <c r="F11" s="18"/>
      <c r="G11" s="33" t="s">
        <v>22</v>
      </c>
    </row>
    <row r="12" spans="1:7" ht="12.75" customHeight="1" x14ac:dyDescent="0.2">
      <c r="A12" s="171" t="s">
        <v>153</v>
      </c>
      <c r="B12" s="171" t="s">
        <v>21</v>
      </c>
      <c r="C12" s="172" t="s">
        <v>22</v>
      </c>
      <c r="D12" s="171" t="s">
        <v>7</v>
      </c>
      <c r="E12" s="171"/>
      <c r="F12" s="171"/>
      <c r="G12" s="171"/>
    </row>
    <row r="13" spans="1:7" ht="12.75" customHeight="1" x14ac:dyDescent="0.2">
      <c r="A13" s="171"/>
      <c r="B13" s="171"/>
      <c r="C13" s="199"/>
      <c r="D13" s="19" t="s">
        <v>23</v>
      </c>
      <c r="E13" s="19" t="s">
        <v>150</v>
      </c>
      <c r="F13" s="19" t="s">
        <v>8</v>
      </c>
      <c r="G13" s="19" t="s">
        <v>151</v>
      </c>
    </row>
    <row r="14" spans="1:7" ht="12.75" customHeight="1" x14ac:dyDescent="0.2">
      <c r="A14" s="162">
        <v>2011</v>
      </c>
      <c r="B14" s="42" t="s">
        <v>9</v>
      </c>
      <c r="C14" s="45">
        <v>74527.785437783488</v>
      </c>
      <c r="D14" s="48" t="s">
        <v>160</v>
      </c>
      <c r="E14" s="48" t="s">
        <v>160</v>
      </c>
      <c r="F14" s="48" t="s">
        <v>160</v>
      </c>
      <c r="G14" s="48" t="s">
        <v>160</v>
      </c>
    </row>
    <row r="15" spans="1:7" ht="12.75" customHeight="1" x14ac:dyDescent="0.2">
      <c r="A15" s="162"/>
      <c r="B15" s="42" t="s">
        <v>10</v>
      </c>
      <c r="C15" s="45">
        <v>93137.130686149801</v>
      </c>
      <c r="D15" s="48">
        <v>24.969674248407081</v>
      </c>
      <c r="E15" s="48" t="s">
        <v>160</v>
      </c>
      <c r="F15" s="48" t="s">
        <v>160</v>
      </c>
      <c r="G15" s="48" t="s">
        <v>160</v>
      </c>
    </row>
    <row r="16" spans="1:7" ht="12.75" customHeight="1" x14ac:dyDescent="0.2">
      <c r="A16" s="162"/>
      <c r="B16" s="42" t="s">
        <v>11</v>
      </c>
      <c r="C16" s="45">
        <v>110425.92910902912</v>
      </c>
      <c r="D16" s="48">
        <v>18.562734642468758</v>
      </c>
      <c r="E16" s="48" t="s">
        <v>160</v>
      </c>
      <c r="F16" s="48" t="s">
        <v>160</v>
      </c>
      <c r="G16" s="48" t="s">
        <v>160</v>
      </c>
    </row>
    <row r="17" spans="1:7" ht="12.75" customHeight="1" x14ac:dyDescent="0.2">
      <c r="A17" s="162"/>
      <c r="B17" s="42" t="s">
        <v>12</v>
      </c>
      <c r="C17" s="45">
        <v>102300.65896150668</v>
      </c>
      <c r="D17" s="48">
        <v>-7.358117982869727</v>
      </c>
      <c r="E17" s="48" t="s">
        <v>160</v>
      </c>
      <c r="F17" s="48" t="s">
        <v>160</v>
      </c>
      <c r="G17" s="48" t="s">
        <v>160</v>
      </c>
    </row>
    <row r="18" spans="1:7" ht="12.75" customHeight="1" x14ac:dyDescent="0.2">
      <c r="A18" s="162"/>
      <c r="B18" s="42" t="s">
        <v>13</v>
      </c>
      <c r="C18" s="45">
        <v>118385.34517911995</v>
      </c>
      <c r="D18" s="48">
        <v>15.722954652389443</v>
      </c>
      <c r="E18" s="48" t="s">
        <v>160</v>
      </c>
      <c r="F18" s="48" t="s">
        <v>160</v>
      </c>
      <c r="G18" s="48" t="s">
        <v>160</v>
      </c>
    </row>
    <row r="19" spans="1:7" ht="12.75" customHeight="1" x14ac:dyDescent="0.2">
      <c r="A19" s="162"/>
      <c r="B19" s="42" t="s">
        <v>14</v>
      </c>
      <c r="C19" s="45">
        <v>111759.16613755532</v>
      </c>
      <c r="D19" s="48">
        <v>-5.5971277792357217</v>
      </c>
      <c r="E19" s="48" t="s">
        <v>160</v>
      </c>
      <c r="F19" s="48" t="s">
        <v>160</v>
      </c>
      <c r="G19" s="48" t="s">
        <v>160</v>
      </c>
    </row>
    <row r="20" spans="1:7" ht="12.75" customHeight="1" x14ac:dyDescent="0.2">
      <c r="A20" s="162"/>
      <c r="B20" s="42" t="s">
        <v>15</v>
      </c>
      <c r="C20" s="45">
        <v>116792.55277622044</v>
      </c>
      <c r="D20" s="48">
        <v>4.5037797011387326</v>
      </c>
      <c r="E20" s="48" t="s">
        <v>160</v>
      </c>
      <c r="F20" s="48" t="s">
        <v>160</v>
      </c>
      <c r="G20" s="48" t="s">
        <v>160</v>
      </c>
    </row>
    <row r="21" spans="1:7" ht="12.75" customHeight="1" x14ac:dyDescent="0.2">
      <c r="A21" s="162"/>
      <c r="B21" s="42" t="s">
        <v>16</v>
      </c>
      <c r="C21" s="45">
        <v>128691.37942299421</v>
      </c>
      <c r="D21" s="48">
        <v>10.188001172962146</v>
      </c>
      <c r="E21" s="48" t="s">
        <v>160</v>
      </c>
      <c r="F21" s="48" t="s">
        <v>160</v>
      </c>
      <c r="G21" s="48" t="s">
        <v>160</v>
      </c>
    </row>
    <row r="22" spans="1:7" ht="12.75" customHeight="1" x14ac:dyDescent="0.2">
      <c r="A22" s="162"/>
      <c r="B22" s="42" t="s">
        <v>17</v>
      </c>
      <c r="C22" s="45">
        <v>142872.16536718563</v>
      </c>
      <c r="D22" s="48">
        <v>11.019219785950662</v>
      </c>
      <c r="E22" s="48" t="s">
        <v>160</v>
      </c>
      <c r="F22" s="48" t="s">
        <v>160</v>
      </c>
      <c r="G22" s="48" t="s">
        <v>160</v>
      </c>
    </row>
    <row r="23" spans="1:7" ht="12.75" customHeight="1" x14ac:dyDescent="0.2">
      <c r="A23" s="162"/>
      <c r="B23" s="42" t="s">
        <v>18</v>
      </c>
      <c r="C23" s="45">
        <v>127531.60385344605</v>
      </c>
      <c r="D23" s="48">
        <v>-10.737263955028531</v>
      </c>
      <c r="E23" s="48" t="s">
        <v>160</v>
      </c>
      <c r="F23" s="48" t="s">
        <v>160</v>
      </c>
      <c r="G23" s="48" t="s">
        <v>160</v>
      </c>
    </row>
    <row r="24" spans="1:7" ht="12.75" customHeight="1" x14ac:dyDescent="0.2">
      <c r="A24" s="162"/>
      <c r="B24" s="42" t="s">
        <v>19</v>
      </c>
      <c r="C24" s="45">
        <v>125920.08934273578</v>
      </c>
      <c r="D24" s="48">
        <v>-1.2636197319075171</v>
      </c>
      <c r="E24" s="48" t="s">
        <v>160</v>
      </c>
      <c r="F24" s="48" t="s">
        <v>160</v>
      </c>
      <c r="G24" s="48" t="s">
        <v>160</v>
      </c>
    </row>
    <row r="25" spans="1:7" ht="12.75" customHeight="1" x14ac:dyDescent="0.2">
      <c r="A25" s="162"/>
      <c r="B25" s="42" t="s">
        <v>20</v>
      </c>
      <c r="C25" s="45">
        <v>118802.05346240434</v>
      </c>
      <c r="D25" s="48">
        <v>-5.6528199094246219</v>
      </c>
      <c r="E25" s="48" t="s">
        <v>160</v>
      </c>
      <c r="F25" s="48" t="s">
        <v>160</v>
      </c>
      <c r="G25" s="48" t="s">
        <v>160</v>
      </c>
    </row>
    <row r="26" spans="1:7" ht="12.75" customHeight="1" x14ac:dyDescent="0.2">
      <c r="A26" s="162">
        <v>2012</v>
      </c>
      <c r="B26" s="42" t="s">
        <v>9</v>
      </c>
      <c r="C26" s="45">
        <v>117602.43168199953</v>
      </c>
      <c r="D26" s="48">
        <v>-1.009765189609646</v>
      </c>
      <c r="E26" s="48">
        <f>100*(SUM(C26)/SUM(C14)-1)</f>
        <v>57.796761290022737</v>
      </c>
      <c r="F26" s="48">
        <v>57.796761290022737</v>
      </c>
      <c r="G26" s="48" t="s">
        <v>160</v>
      </c>
    </row>
    <row r="27" spans="1:7" ht="12.75" customHeight="1" x14ac:dyDescent="0.2">
      <c r="A27" s="162"/>
      <c r="B27" s="42" t="s">
        <v>10</v>
      </c>
      <c r="C27" s="45">
        <v>135755.79862112459</v>
      </c>
      <c r="D27" s="48">
        <v>15.436217329427592</v>
      </c>
      <c r="E27" s="48">
        <f>100*(SUM(C26:C27)/SUM(C14:C15)-1)</f>
        <v>51.109866130758519</v>
      </c>
      <c r="F27" s="48">
        <v>45.759051863632848</v>
      </c>
      <c r="G27" s="48" t="s">
        <v>160</v>
      </c>
    </row>
    <row r="28" spans="1:7" ht="12.75" customHeight="1" x14ac:dyDescent="0.2">
      <c r="A28" s="162"/>
      <c r="B28" s="42" t="s">
        <v>11</v>
      </c>
      <c r="C28" s="45">
        <v>145843.50170644629</v>
      </c>
      <c r="D28" s="48">
        <v>7.4307714202875852</v>
      </c>
      <c r="E28" s="48">
        <f>100*(SUM(C26:C28)/SUM(C14:C16)-1)</f>
        <v>43.550835582218085</v>
      </c>
      <c r="F28" s="48">
        <v>32.073601628877938</v>
      </c>
      <c r="G28" s="48" t="s">
        <v>160</v>
      </c>
    </row>
    <row r="29" spans="1:7" ht="12.75" customHeight="1" x14ac:dyDescent="0.2">
      <c r="A29" s="162"/>
      <c r="B29" s="42" t="s">
        <v>12</v>
      </c>
      <c r="C29" s="45">
        <v>123021.83974617586</v>
      </c>
      <c r="D29" s="48">
        <v>-15.648048554268712</v>
      </c>
      <c r="E29" s="48">
        <f>100*(SUM(C26:C29)/SUM(C14:C17)-1)</f>
        <v>37.285813693874672</v>
      </c>
      <c r="F29" s="48">
        <v>20.255178211966431</v>
      </c>
      <c r="G29" s="48" t="s">
        <v>160</v>
      </c>
    </row>
    <row r="30" spans="1:7" ht="12.75" customHeight="1" x14ac:dyDescent="0.2">
      <c r="A30" s="162"/>
      <c r="B30" s="42" t="s">
        <v>13</v>
      </c>
      <c r="C30" s="45">
        <v>141547.30789781257</v>
      </c>
      <c r="D30" s="48">
        <v>15.058682417576662</v>
      </c>
      <c r="E30" s="48">
        <f>100*(SUM(C26:C30)/SUM(C14:C18)-1)</f>
        <v>33.079729038584048</v>
      </c>
      <c r="F30" s="48">
        <v>19.564890133696867</v>
      </c>
      <c r="G30" s="48" t="s">
        <v>160</v>
      </c>
    </row>
    <row r="31" spans="1:7" ht="12.75" customHeight="1" x14ac:dyDescent="0.2">
      <c r="A31" s="162"/>
      <c r="B31" s="42" t="s">
        <v>14</v>
      </c>
      <c r="C31" s="45">
        <v>144746.11728931393</v>
      </c>
      <c r="D31" s="48">
        <v>2.2598871282035748</v>
      </c>
      <c r="E31" s="48">
        <f>100*(SUM(C26:C31)/SUM(C14:C19)-1)</f>
        <v>32.427404182860123</v>
      </c>
      <c r="F31" s="48">
        <v>29.516103503454595</v>
      </c>
      <c r="G31" s="48" t="s">
        <v>160</v>
      </c>
    </row>
    <row r="32" spans="1:7" ht="12.75" customHeight="1" x14ac:dyDescent="0.2">
      <c r="A32" s="162"/>
      <c r="B32" s="42" t="s">
        <v>15</v>
      </c>
      <c r="C32" s="45">
        <v>146434.01301058746</v>
      </c>
      <c r="D32" s="48">
        <v>1.1661077705454437</v>
      </c>
      <c r="E32" s="48">
        <f>100*(SUM(C26:C32)/SUM(C14:C20)-1)</f>
        <v>31.295682802901048</v>
      </c>
      <c r="F32" s="48">
        <v>25.379580743612419</v>
      </c>
      <c r="G32" s="48" t="s">
        <v>160</v>
      </c>
    </row>
    <row r="33" spans="1:7" ht="12.75" customHeight="1" x14ac:dyDescent="0.2">
      <c r="A33" s="162"/>
      <c r="B33" s="42" t="s">
        <v>16</v>
      </c>
      <c r="C33" s="45">
        <v>153331.83772399244</v>
      </c>
      <c r="D33" s="48">
        <v>4.7105345073799709</v>
      </c>
      <c r="E33" s="48">
        <f>100*(SUM(C26:C33)/SUM(C14:C21)-1)</f>
        <v>29.469278215050277</v>
      </c>
      <c r="F33" s="48">
        <v>19.146937744763616</v>
      </c>
      <c r="G33" s="48" t="s">
        <v>160</v>
      </c>
    </row>
    <row r="34" spans="1:7" ht="12.75" customHeight="1" x14ac:dyDescent="0.2">
      <c r="A34" s="162"/>
      <c r="B34" s="42" t="s">
        <v>17</v>
      </c>
      <c r="C34" s="45">
        <v>145658.35544061376</v>
      </c>
      <c r="D34" s="48">
        <v>-5.0044937811229211</v>
      </c>
      <c r="E34" s="48">
        <f>100*(SUM(C26:C34)/SUM(C14:C22)-1)</f>
        <v>25.533196898985032</v>
      </c>
      <c r="F34" s="48">
        <v>1.9501279806794614</v>
      </c>
      <c r="G34" s="48" t="s">
        <v>160</v>
      </c>
    </row>
    <row r="35" spans="1:7" ht="12.75" customHeight="1" x14ac:dyDescent="0.2">
      <c r="A35" s="162"/>
      <c r="B35" s="42" t="s">
        <v>18</v>
      </c>
      <c r="C35" s="45">
        <v>140525.80998517165</v>
      </c>
      <c r="D35" s="48">
        <v>-3.5236876318672228</v>
      </c>
      <c r="E35" s="48">
        <f>100*(SUM(C26:C35)/SUM(C14:C23)-1)</f>
        <v>23.795956365562642</v>
      </c>
      <c r="F35" s="48">
        <v>10.18900863715162</v>
      </c>
      <c r="G35" s="48" t="s">
        <v>160</v>
      </c>
    </row>
    <row r="36" spans="1:7" ht="12.75" customHeight="1" x14ac:dyDescent="0.2">
      <c r="A36" s="162"/>
      <c r="B36" s="42" t="s">
        <v>19</v>
      </c>
      <c r="C36" s="45">
        <v>131086.538271497</v>
      </c>
      <c r="D36" s="48">
        <v>-6.7171089173374554</v>
      </c>
      <c r="E36" s="48">
        <f>100*(SUM(C26:C36)/SUM(C14:C24)-1)</f>
        <v>21.81587386246018</v>
      </c>
      <c r="F36" s="48">
        <v>4.1029584363611038</v>
      </c>
      <c r="G36" s="48" t="s">
        <v>160</v>
      </c>
    </row>
    <row r="37" spans="1:7" ht="12.75" customHeight="1" x14ac:dyDescent="0.2">
      <c r="A37" s="162"/>
      <c r="B37" s="42" t="s">
        <v>20</v>
      </c>
      <c r="C37" s="45">
        <v>109407.55692169373</v>
      </c>
      <c r="D37" s="48">
        <v>-16.537915819321835</v>
      </c>
      <c r="E37" s="48">
        <f>100*(SUM(C26:C37)/SUM(C14:C25)-1)</f>
        <v>19.240494852317759</v>
      </c>
      <c r="F37" s="48">
        <v>-7.9076886862764155</v>
      </c>
      <c r="G37" s="48">
        <v>19.240494852317759</v>
      </c>
    </row>
    <row r="38" spans="1:7" ht="12.75" customHeight="1" x14ac:dyDescent="0.2">
      <c r="A38" s="162">
        <v>2013</v>
      </c>
      <c r="B38" s="42" t="s">
        <v>9</v>
      </c>
      <c r="C38" s="45">
        <v>112619.48612618908</v>
      </c>
      <c r="D38" s="48">
        <v>2.9357471228374177</v>
      </c>
      <c r="E38" s="48">
        <f>100*(SUM(C38)/SUM(C26)-1)</f>
        <v>-4.2371109887289427</v>
      </c>
      <c r="F38" s="48">
        <v>-4.2371109887289542</v>
      </c>
      <c r="G38" s="48">
        <v>15.256295312357015</v>
      </c>
    </row>
    <row r="39" spans="1:7" ht="12.75" customHeight="1" x14ac:dyDescent="0.2">
      <c r="A39" s="162"/>
      <c r="B39" s="42" t="s">
        <v>10</v>
      </c>
      <c r="C39" s="45">
        <v>125645.2231388959</v>
      </c>
      <c r="D39" s="48">
        <v>11.566148506584039</v>
      </c>
      <c r="E39" s="48">
        <f>100*(SUM(C38:C39)/SUM(C26:C27)-1)</f>
        <v>-5.9573833539888765</v>
      </c>
      <c r="F39" s="48">
        <v>-7.4476196117750249</v>
      </c>
      <c r="G39" s="48">
        <v>11.190556669678342</v>
      </c>
    </row>
    <row r="40" spans="1:7" ht="12.75" customHeight="1" x14ac:dyDescent="0.2">
      <c r="A40" s="162"/>
      <c r="B40" s="42" t="s">
        <v>11</v>
      </c>
      <c r="C40" s="45">
        <v>112831.66955727673</v>
      </c>
      <c r="D40" s="48">
        <v>-10.19820193836919</v>
      </c>
      <c r="E40" s="48">
        <f>100*(SUM(C38:C40)/SUM(C26:C28)-1)</f>
        <v>-12.050386892122866</v>
      </c>
      <c r="F40" s="48">
        <v>-22.635106647134506</v>
      </c>
      <c r="G40" s="48">
        <v>6.3393252412863976</v>
      </c>
    </row>
    <row r="41" spans="1:7" ht="12.75" customHeight="1" x14ac:dyDescent="0.2">
      <c r="A41" s="162"/>
      <c r="B41" s="42" t="s">
        <v>12</v>
      </c>
      <c r="C41" s="45">
        <v>140826.1950792752</v>
      </c>
      <c r="D41" s="48">
        <v>24.810875910851959</v>
      </c>
      <c r="E41" s="48">
        <f>100*(SUM(C38:C41)/SUM(C26:C29)-1)</f>
        <v>-5.8023037436314207</v>
      </c>
      <c r="F41" s="48">
        <v>14.472515912486816</v>
      </c>
      <c r="G41" s="48">
        <v>6.0597171637976732</v>
      </c>
    </row>
    <row r="42" spans="1:7" ht="12.75" customHeight="1" x14ac:dyDescent="0.2">
      <c r="A42" s="162"/>
      <c r="B42" s="42" t="s">
        <v>13</v>
      </c>
      <c r="C42" s="45">
        <v>148207.72370998334</v>
      </c>
      <c r="D42" s="48">
        <v>5.2415877788595022</v>
      </c>
      <c r="E42" s="48">
        <f>100*(SUM(C38:C42)/SUM(C26:C30)-1)</f>
        <v>-3.5615575745469918</v>
      </c>
      <c r="F42" s="48">
        <v>4.7054344664605896</v>
      </c>
      <c r="G42" s="48">
        <v>4.8941269429310541</v>
      </c>
    </row>
    <row r="43" spans="1:7" ht="12.75" customHeight="1" x14ac:dyDescent="0.2">
      <c r="A43" s="162"/>
      <c r="B43" s="42" t="s">
        <v>14</v>
      </c>
      <c r="C43" s="45">
        <v>144028.36692700733</v>
      </c>
      <c r="D43" s="48">
        <v>-2.8199318351007752</v>
      </c>
      <c r="E43" s="48">
        <f>100*(SUM(C38:C43)/SUM(C26:C31)-1)</f>
        <v>-3.0127174192191131</v>
      </c>
      <c r="F43" s="48">
        <v>-0.49586847353699781</v>
      </c>
      <c r="G43" s="48">
        <v>2.6432493305292404</v>
      </c>
    </row>
    <row r="44" spans="1:7" ht="12.75" customHeight="1" x14ac:dyDescent="0.2">
      <c r="A44" s="162"/>
      <c r="B44" s="42" t="s">
        <v>15</v>
      </c>
      <c r="C44" s="45">
        <v>150765.4144525041</v>
      </c>
      <c r="D44" s="48">
        <v>4.6775837768896267</v>
      </c>
      <c r="E44" s="48">
        <f>100*(SUM(C38:C44)/SUM(C26:C32)-1)</f>
        <v>-2.0971684152995995</v>
      </c>
      <c r="F44" s="48">
        <v>2.9579203307113389</v>
      </c>
      <c r="G44" s="48">
        <v>1.0111456374069405</v>
      </c>
    </row>
    <row r="45" spans="1:7" ht="12.75" customHeight="1" x14ac:dyDescent="0.2">
      <c r="A45" s="162"/>
      <c r="B45" s="42" t="s">
        <v>16</v>
      </c>
      <c r="C45" s="45">
        <v>140565.46790261779</v>
      </c>
      <c r="D45" s="48">
        <v>-6.7654419197710975</v>
      </c>
      <c r="E45" s="48">
        <f>100*(SUM(C38:C45)/SUM(C26:C33)-1)</f>
        <v>-2.9589288377444123</v>
      </c>
      <c r="F45" s="48">
        <v>-8.3259745731052988</v>
      </c>
      <c r="G45" s="48">
        <v>-1.3084167535465374</v>
      </c>
    </row>
    <row r="46" spans="1:7" ht="12.75" customHeight="1" x14ac:dyDescent="0.2">
      <c r="A46" s="162"/>
      <c r="B46" s="42" t="s">
        <v>17</v>
      </c>
      <c r="C46" s="45">
        <v>134448.15</v>
      </c>
      <c r="D46" s="48">
        <v>-4.351935076156666</v>
      </c>
      <c r="E46" s="48">
        <f>100*(SUM(C38:C46)/SUM(C26:C34)-1)</f>
        <v>-3.5092160712876574</v>
      </c>
      <c r="F46" s="48">
        <v>-7.6962323285218348</v>
      </c>
      <c r="G46" s="48">
        <v>-2.166858758808754</v>
      </c>
    </row>
    <row r="47" spans="1:7" ht="12.75" customHeight="1" x14ac:dyDescent="0.2">
      <c r="A47" s="162"/>
      <c r="B47" s="42" t="s">
        <v>18</v>
      </c>
      <c r="C47" s="45">
        <v>142613.5</v>
      </c>
      <c r="D47" s="48">
        <v>6.0732334360867002</v>
      </c>
      <c r="E47" s="48">
        <f>100*(SUM(C38:C47)/SUM(C26:C35)-1)</f>
        <v>-3.0058664576230854</v>
      </c>
      <c r="F47" s="48">
        <v>1.4856274552330628</v>
      </c>
      <c r="G47" s="48">
        <v>-2.8150420380170904</v>
      </c>
    </row>
    <row r="48" spans="1:7" ht="12.75" customHeight="1" x14ac:dyDescent="0.2">
      <c r="A48" s="162"/>
      <c r="B48" s="42" t="s">
        <v>19</v>
      </c>
      <c r="C48" s="45">
        <v>119679.71599290118</v>
      </c>
      <c r="D48" s="48">
        <v>-16.081075078515582</v>
      </c>
      <c r="E48" s="48">
        <f>100*(SUM(C38:C48)/SUM(C26:C36)-1)</f>
        <v>-3.4952977193120183</v>
      </c>
      <c r="F48" s="48">
        <v>-8.7017495686481752</v>
      </c>
      <c r="G48" s="48">
        <v>-3.8140858853341952</v>
      </c>
    </row>
    <row r="49" spans="1:7" ht="12.75" customHeight="1" x14ac:dyDescent="0.2">
      <c r="A49" s="162"/>
      <c r="B49" s="42" t="s">
        <v>20</v>
      </c>
      <c r="C49" s="45">
        <v>119912.40006024081</v>
      </c>
      <c r="D49" s="48">
        <v>0.19442230908488511</v>
      </c>
      <c r="E49" s="48">
        <f>100*(SUM(C38:C49)/SUM(C26:C37)-1)</f>
        <v>-2.6188876990567711</v>
      </c>
      <c r="F49" s="48">
        <v>9.6015699775342966</v>
      </c>
      <c r="G49" s="48">
        <v>-2.6188876990567822</v>
      </c>
    </row>
    <row r="50" spans="1:7" ht="12.75" customHeight="1" x14ac:dyDescent="0.2">
      <c r="A50" s="162">
        <v>2014</v>
      </c>
      <c r="B50" s="42" t="s">
        <v>9</v>
      </c>
      <c r="C50" s="45">
        <v>119054.92003318459</v>
      </c>
      <c r="D50" s="48">
        <f t="shared" ref="D50:D113" si="0">100*(C50/C49-1)</f>
        <v>-0.71508870360816879</v>
      </c>
      <c r="E50" s="48">
        <f>100*(SUM(C50)/SUM(C38)-1)</f>
        <v>5.7143165258139117</v>
      </c>
      <c r="F50" s="48">
        <v>5.7143165258139117</v>
      </c>
      <c r="G50" s="48">
        <v>-1.9263703406882882</v>
      </c>
    </row>
    <row r="51" spans="1:7" ht="12.75" customHeight="1" x14ac:dyDescent="0.2">
      <c r="A51" s="162"/>
      <c r="B51" s="42" t="s">
        <v>10</v>
      </c>
      <c r="C51" s="45">
        <v>131038.5</v>
      </c>
      <c r="D51" s="48">
        <f>100*(C51/C50-1)</f>
        <v>10.0655898668238</v>
      </c>
      <c r="E51" s="48">
        <f>100*(SUM(C50:C51)/SUM(C38:C39)-1)</f>
        <v>4.9645248784784934</v>
      </c>
      <c r="F51" s="48">
        <v>4.2924647084609413</v>
      </c>
      <c r="G51" s="48">
        <v>-0.98128783293339739</v>
      </c>
    </row>
    <row r="52" spans="1:7" ht="12.75" customHeight="1" x14ac:dyDescent="0.2">
      <c r="A52" s="162"/>
      <c r="B52" s="42" t="s">
        <v>11</v>
      </c>
      <c r="C52" s="45">
        <v>143210.72</v>
      </c>
      <c r="D52" s="48">
        <f t="shared" si="0"/>
        <v>9.2890410070322957</v>
      </c>
      <c r="E52" s="48">
        <f>100*(SUM(C50:C52)/SUM(C38:C40)-1)</f>
        <v>12.021702232416921</v>
      </c>
      <c r="F52" s="48">
        <v>26.924223103250245</v>
      </c>
      <c r="G52" s="48">
        <v>2.9930457696342616</v>
      </c>
    </row>
    <row r="53" spans="1:7" ht="12.75" customHeight="1" x14ac:dyDescent="0.2">
      <c r="A53" s="162"/>
      <c r="B53" s="42" t="s">
        <v>12</v>
      </c>
      <c r="C53" s="45">
        <v>142473.53</v>
      </c>
      <c r="D53" s="48">
        <f t="shared" si="0"/>
        <v>-0.5147589510059003</v>
      </c>
      <c r="E53" s="48">
        <f>100*(SUM(C50:C53)/SUM(C38:C41)-1)</f>
        <v>8.9150403860744234</v>
      </c>
      <c r="F53" s="48">
        <v>1.1697645596385309</v>
      </c>
      <c r="G53" s="48">
        <v>1.9529555469214976</v>
      </c>
    </row>
    <row r="54" spans="1:7" ht="12.75" customHeight="1" x14ac:dyDescent="0.2">
      <c r="A54" s="162"/>
      <c r="B54" s="42" t="s">
        <v>13</v>
      </c>
      <c r="C54" s="45">
        <v>153172.47</v>
      </c>
      <c r="D54" s="48">
        <f t="shared" si="0"/>
        <v>7.5094229784297584</v>
      </c>
      <c r="E54" s="48">
        <f>100*(SUM(C50:C54)/SUM(C38:C42)-1)</f>
        <v>7.6265476893868644</v>
      </c>
      <c r="F54" s="48">
        <v>3.3498566510149042</v>
      </c>
      <c r="G54" s="48">
        <v>1.8396482035061279</v>
      </c>
    </row>
    <row r="55" spans="1:7" ht="12.75" customHeight="1" x14ac:dyDescent="0.2">
      <c r="A55" s="162"/>
      <c r="B55" s="42" t="s">
        <v>14</v>
      </c>
      <c r="C55" s="45">
        <v>124633.66</v>
      </c>
      <c r="D55" s="48">
        <f t="shared" si="0"/>
        <v>-18.631814189586414</v>
      </c>
      <c r="E55" s="48">
        <f>100*(SUM(C50:C55)/SUM(C38:C43)-1)</f>
        <v>3.7524466444389448</v>
      </c>
      <c r="F55" s="48">
        <v>-13.465893796349471</v>
      </c>
      <c r="G55" s="48">
        <v>0.68084276976307923</v>
      </c>
    </row>
    <row r="56" spans="1:7" ht="12.75" customHeight="1" x14ac:dyDescent="0.2">
      <c r="A56" s="162"/>
      <c r="B56" s="42" t="s">
        <v>15</v>
      </c>
      <c r="C56" s="45">
        <v>164211.12</v>
      </c>
      <c r="D56" s="48">
        <f t="shared" si="0"/>
        <v>31.75503311063801</v>
      </c>
      <c r="E56" s="48">
        <f>100*(SUM(C50:C56)/SUM(C38:C44)-1)</f>
        <v>4.5854890258377301</v>
      </c>
      <c r="F56" s="48">
        <v>8.9182957486126249</v>
      </c>
      <c r="G56" s="48">
        <v>1.2433928847794817</v>
      </c>
    </row>
    <row r="57" spans="1:7" ht="12.75" customHeight="1" x14ac:dyDescent="0.2">
      <c r="A57" s="162"/>
      <c r="B57" s="42" t="s">
        <v>16</v>
      </c>
      <c r="C57" s="45">
        <v>145026.79999999999</v>
      </c>
      <c r="D57" s="48">
        <f t="shared" si="0"/>
        <v>-11.682716736844622</v>
      </c>
      <c r="E57" s="48">
        <f>100*(SUM(C50:C57)/SUM(C38:C45)-1)</f>
        <v>4.4009886731247949</v>
      </c>
      <c r="F57" s="48">
        <v>3.1738464389226673</v>
      </c>
      <c r="G57" s="48">
        <v>2.3285749719012649</v>
      </c>
    </row>
    <row r="58" spans="1:7" ht="12.75" customHeight="1" x14ac:dyDescent="0.2">
      <c r="A58" s="162"/>
      <c r="B58" s="42" t="s">
        <v>17</v>
      </c>
      <c r="C58" s="45">
        <v>160715.79</v>
      </c>
      <c r="D58" s="48">
        <f t="shared" si="0"/>
        <v>10.817993639796253</v>
      </c>
      <c r="E58" s="48">
        <f>100*(SUM(C50:C58)/SUM(C38:C46)-1)</f>
        <v>6.0829423968181695</v>
      </c>
      <c r="F58" s="48">
        <v>19.537375560764492</v>
      </c>
      <c r="G58" s="48">
        <v>4.7006610306152607</v>
      </c>
    </row>
    <row r="59" spans="1:7" ht="12.75" customHeight="1" x14ac:dyDescent="0.2">
      <c r="A59" s="162"/>
      <c r="B59" s="42" t="s">
        <v>18</v>
      </c>
      <c r="C59" s="45">
        <v>157834.15</v>
      </c>
      <c r="D59" s="48">
        <f t="shared" si="0"/>
        <v>-1.7930036619301815</v>
      </c>
      <c r="E59" s="48">
        <f>100*(SUM(C50:C59)/SUM(C38:C47)-1)</f>
        <v>6.5668836302403166</v>
      </c>
      <c r="F59" s="48">
        <v>10.672657216883398</v>
      </c>
      <c r="G59" s="48">
        <v>5.5188941856267215</v>
      </c>
    </row>
    <row r="60" spans="1:7" ht="12.75" customHeight="1" x14ac:dyDescent="0.2">
      <c r="A60" s="162"/>
      <c r="B60" s="42" t="s">
        <v>19</v>
      </c>
      <c r="C60" s="45">
        <v>143169.65</v>
      </c>
      <c r="D60" s="48">
        <f t="shared" si="0"/>
        <v>-9.2910818096083823</v>
      </c>
      <c r="E60" s="48">
        <f>100*(SUM(C50:C60)/SUM(C38:C48)-1)</f>
        <v>7.6285857173262972</v>
      </c>
      <c r="F60" s="48">
        <v>19.627331007780889</v>
      </c>
      <c r="G60" s="48">
        <v>7.765064054111126</v>
      </c>
    </row>
    <row r="61" spans="1:7" ht="12.75" customHeight="1" x14ac:dyDescent="0.2">
      <c r="A61" s="162"/>
      <c r="B61" s="42" t="s">
        <v>20</v>
      </c>
      <c r="C61" s="45">
        <v>134280.88</v>
      </c>
      <c r="D61" s="48">
        <f t="shared" si="0"/>
        <v>-6.2085574701062569</v>
      </c>
      <c r="E61" s="48">
        <f>100*(SUM(C50:C61)/SUM(C38:C49)-1)</f>
        <v>7.9564996477498706</v>
      </c>
      <c r="F61" s="48">
        <v>11.982480487873515</v>
      </c>
      <c r="G61" s="48">
        <v>7.9564996477498928</v>
      </c>
    </row>
    <row r="62" spans="1:7" ht="12.75" customHeight="1" x14ac:dyDescent="0.2">
      <c r="A62" s="162">
        <v>2015</v>
      </c>
      <c r="B62" s="42" t="s">
        <v>9</v>
      </c>
      <c r="C62" s="45">
        <v>121141.02100000001</v>
      </c>
      <c r="D62" s="48">
        <f t="shared" si="0"/>
        <v>-9.7853536557103276</v>
      </c>
      <c r="E62" s="48">
        <f>100*(SUM(C62)/SUM(C50)-1)</f>
        <v>1.7522173516507644</v>
      </c>
      <c r="F62" s="48">
        <v>1.7522173516507866</v>
      </c>
      <c r="G62" s="48">
        <v>7.6523940022889647</v>
      </c>
    </row>
    <row r="63" spans="1:7" ht="12.75" customHeight="1" x14ac:dyDescent="0.2">
      <c r="A63" s="162"/>
      <c r="B63" s="42" t="s">
        <v>10</v>
      </c>
      <c r="C63" s="45">
        <v>142169.60000000001</v>
      </c>
      <c r="D63" s="48">
        <f t="shared" si="0"/>
        <v>17.358759919977885</v>
      </c>
      <c r="E63" s="48">
        <f>100*(SUM(C62:C63)/SUM(C50:C51)-1)</f>
        <v>5.2849055225290265</v>
      </c>
      <c r="F63" s="48">
        <v>8.4945264178085012</v>
      </c>
      <c r="G63" s="48">
        <v>7.9843890910509474</v>
      </c>
    </row>
    <row r="64" spans="1:7" ht="12.75" customHeight="1" x14ac:dyDescent="0.2">
      <c r="A64" s="162"/>
      <c r="B64" s="42" t="s">
        <v>11</v>
      </c>
      <c r="C64" s="45">
        <v>158940.07</v>
      </c>
      <c r="D64" s="48">
        <f t="shared" si="0"/>
        <v>11.796101276222192</v>
      </c>
      <c r="E64" s="48">
        <f>100*(SUM(C62:C64)/SUM(C50:C52)-1)</f>
        <v>7.3598388677966087</v>
      </c>
      <c r="F64" s="48">
        <v>10.983360742827109</v>
      </c>
      <c r="G64" s="48">
        <v>6.9396146663737612</v>
      </c>
    </row>
    <row r="65" spans="1:9" ht="12.75" customHeight="1" x14ac:dyDescent="0.2">
      <c r="A65" s="162"/>
      <c r="B65" s="42" t="s">
        <v>12</v>
      </c>
      <c r="C65" s="45">
        <v>145684.36499999999</v>
      </c>
      <c r="D65" s="48">
        <f t="shared" si="0"/>
        <v>-8.3400649062253525</v>
      </c>
      <c r="E65" s="48">
        <f>100*(SUM(C62:C65)/SUM(C50:C53)-1)</f>
        <v>6.0020019059069396</v>
      </c>
      <c r="F65" s="48">
        <v>2.2536361666619653</v>
      </c>
      <c r="G65" s="48">
        <v>7.0281955216771941</v>
      </c>
    </row>
    <row r="66" spans="1:9" ht="12.75" customHeight="1" x14ac:dyDescent="0.2">
      <c r="A66" s="162"/>
      <c r="B66" s="42" t="s">
        <v>13</v>
      </c>
      <c r="C66" s="45">
        <v>150851.77999999997</v>
      </c>
      <c r="D66" s="48">
        <f t="shared" si="0"/>
        <v>3.5469935294703658</v>
      </c>
      <c r="E66" s="48">
        <f>100*(SUM(C62:C66)/SUM(C50:C54)-1)</f>
        <v>4.3307482258989616</v>
      </c>
      <c r="F66" s="48">
        <v>-1.5150829649740793</v>
      </c>
      <c r="G66" s="48">
        <v>6.5629584844251188</v>
      </c>
    </row>
    <row r="67" spans="1:9" ht="12.75" customHeight="1" x14ac:dyDescent="0.2">
      <c r="A67" s="162"/>
      <c r="B67" s="42" t="s">
        <v>14</v>
      </c>
      <c r="C67" s="45">
        <v>143382.35</v>
      </c>
      <c r="D67" s="48">
        <f t="shared" si="0"/>
        <v>-4.9515027267162282</v>
      </c>
      <c r="E67" s="48">
        <f>100*(SUM(C62:C67)/SUM(C50:C55)-1)</f>
        <v>5.9717740157601229</v>
      </c>
      <c r="F67" s="48">
        <v>15.043038935067777</v>
      </c>
      <c r="G67" s="48">
        <v>8.9937077709376645</v>
      </c>
    </row>
    <row r="68" spans="1:9" ht="12.75" customHeight="1" x14ac:dyDescent="0.2">
      <c r="A68" s="162"/>
      <c r="B68" s="42" t="s">
        <v>15</v>
      </c>
      <c r="C68" s="45">
        <v>159905.26</v>
      </c>
      <c r="D68" s="48">
        <f t="shared" si="0"/>
        <v>11.523670800485553</v>
      </c>
      <c r="E68" s="48">
        <f>100*(SUM(C62:C68)/SUM(C50:C56)-1)</f>
        <v>4.5285084898285977</v>
      </c>
      <c r="F68" s="48">
        <v>-2.6221488532567006</v>
      </c>
      <c r="G68" s="48">
        <v>7.8340338338087401</v>
      </c>
    </row>
    <row r="69" spans="1:9" ht="12.75" customHeight="1" x14ac:dyDescent="0.2">
      <c r="A69" s="162"/>
      <c r="B69" s="42" t="s">
        <v>16</v>
      </c>
      <c r="C69" s="45">
        <v>140012.13</v>
      </c>
      <c r="D69" s="48">
        <f t="shared" si="0"/>
        <v>-12.440572624065027</v>
      </c>
      <c r="E69" s="48">
        <f>100*(SUM(C62:C69)/SUM(C50:C57)-1)</f>
        <v>3.4969804436678631</v>
      </c>
      <c r="F69" s="48">
        <v>-3.4577540151199515</v>
      </c>
      <c r="G69" s="48">
        <v>7.2347260401445457</v>
      </c>
    </row>
    <row r="70" spans="1:9" ht="12.75" customHeight="1" x14ac:dyDescent="0.2">
      <c r="A70" s="162"/>
      <c r="B70" s="42" t="s">
        <v>17</v>
      </c>
      <c r="C70" s="45">
        <v>156801.66999999998</v>
      </c>
      <c r="D70" s="48">
        <f t="shared" si="0"/>
        <v>11.991489594508685</v>
      </c>
      <c r="E70" s="48">
        <f>100*(SUM(C62:C70)/SUM(C50:C58)-1)</f>
        <v>2.7541646185238022</v>
      </c>
      <c r="F70" s="48">
        <v>-2.4354296488229066</v>
      </c>
      <c r="G70" s="48">
        <v>5.3087296912003312</v>
      </c>
    </row>
    <row r="71" spans="1:9" ht="12.75" customHeight="1" x14ac:dyDescent="0.2">
      <c r="A71" s="162"/>
      <c r="B71" s="42" t="s">
        <v>18</v>
      </c>
      <c r="C71" s="45">
        <v>145711.64000000001</v>
      </c>
      <c r="D71" s="48">
        <f t="shared" si="0"/>
        <v>-7.0726478869772009</v>
      </c>
      <c r="E71" s="48">
        <f>100*(SUM(C62:C71)/SUM(C50:C59)-1)</f>
        <v>1.6115361922878879</v>
      </c>
      <c r="F71" s="48">
        <v>-7.6805368166521504</v>
      </c>
      <c r="G71" s="48">
        <v>3.6340247650010316</v>
      </c>
    </row>
    <row r="72" spans="1:9" ht="12.75" customHeight="1" x14ac:dyDescent="0.2">
      <c r="A72" s="162"/>
      <c r="B72" s="42" t="s">
        <v>19</v>
      </c>
      <c r="C72" s="45">
        <v>128271.81</v>
      </c>
      <c r="D72" s="48">
        <f t="shared" si="0"/>
        <v>-11.968728098867064</v>
      </c>
      <c r="E72" s="48">
        <f>100*(SUM(C62:C72)/SUM(C50:C60)-1)</f>
        <v>0.52572854453640794</v>
      </c>
      <c r="F72" s="48">
        <v>-10.405724956371687</v>
      </c>
      <c r="G72" s="48">
        <v>1.3317384785609843</v>
      </c>
    </row>
    <row r="73" spans="1:9" ht="12.75" customHeight="1" x14ac:dyDescent="0.2">
      <c r="A73" s="162"/>
      <c r="B73" s="42" t="s">
        <v>20</v>
      </c>
      <c r="C73" s="45">
        <v>119674.4</v>
      </c>
      <c r="D73" s="48">
        <f t="shared" si="0"/>
        <v>-6.702493712375313</v>
      </c>
      <c r="E73" s="48">
        <f>100*(SUM(C62:C73)/SUM(C50:C61)-1)</f>
        <v>-0.36513922554509692</v>
      </c>
      <c r="F73" s="48">
        <v>-10.877557549518603</v>
      </c>
      <c r="G73" s="48">
        <v>-0.36513922554509692</v>
      </c>
    </row>
    <row r="74" spans="1:9" ht="12.75" customHeight="1" x14ac:dyDescent="0.2">
      <c r="A74" s="162">
        <v>2016</v>
      </c>
      <c r="B74" s="42" t="s">
        <v>9</v>
      </c>
      <c r="C74" s="45">
        <v>97554.15</v>
      </c>
      <c r="D74" s="48">
        <f t="shared" si="0"/>
        <v>-18.483694089964111</v>
      </c>
      <c r="E74" s="48">
        <f>100*(SUM(C74)/SUM(C62)-1)</f>
        <v>-19.470589570150654</v>
      </c>
      <c r="F74" s="48">
        <f t="shared" ref="F74:F135" si="1">100*(C74/C62-1)</f>
        <v>-19.470589570150654</v>
      </c>
      <c r="G74" s="48">
        <f t="shared" ref="G74:G135" si="2">100*(SUM(C63:C74)/SUM(C51:C62)-1)</f>
        <v>-1.8565234514289597</v>
      </c>
      <c r="H74" s="62"/>
      <c r="I74" s="51"/>
    </row>
    <row r="75" spans="1:9" ht="12.75" customHeight="1" x14ac:dyDescent="0.2">
      <c r="A75" s="162"/>
      <c r="B75" s="42" t="s">
        <v>10</v>
      </c>
      <c r="C75" s="45">
        <v>136961.18</v>
      </c>
      <c r="D75" s="48">
        <f t="shared" si="0"/>
        <v>40.395031887418419</v>
      </c>
      <c r="E75" s="48">
        <f>100*(SUM(C74:C75)/SUM(C62:C63)-1)</f>
        <v>-10.935863844246541</v>
      </c>
      <c r="F75" s="48">
        <f t="shared" si="1"/>
        <v>-3.6635258170523155</v>
      </c>
      <c r="G75" s="48">
        <f t="shared" si="2"/>
        <v>-2.787961189042043</v>
      </c>
      <c r="H75" s="62"/>
      <c r="I75" s="51"/>
    </row>
    <row r="76" spans="1:9" ht="12.75" customHeight="1" x14ac:dyDescent="0.2">
      <c r="A76" s="162"/>
      <c r="B76" s="42" t="s">
        <v>11</v>
      </c>
      <c r="C76" s="45">
        <v>122684.45999999999</v>
      </c>
      <c r="D76" s="48">
        <f t="shared" si="0"/>
        <v>-10.423917200479726</v>
      </c>
      <c r="E76" s="48">
        <f>100*(SUM(C74:C76)/SUM(C62:C64)-1)</f>
        <v>-15.405753592952687</v>
      </c>
      <c r="F76" s="48">
        <f t="shared" si="1"/>
        <v>-22.810868272550788</v>
      </c>
      <c r="G76" s="48">
        <f t="shared" si="2"/>
        <v>-5.7372319144824875</v>
      </c>
      <c r="H76" s="62"/>
      <c r="I76" s="51"/>
    </row>
    <row r="77" spans="1:9" ht="12.75" customHeight="1" x14ac:dyDescent="0.2">
      <c r="A77" s="162"/>
      <c r="B77" s="42" t="s">
        <v>12</v>
      </c>
      <c r="C77" s="45">
        <v>128979.69</v>
      </c>
      <c r="D77" s="48">
        <f t="shared" si="0"/>
        <v>5.131236670072159</v>
      </c>
      <c r="E77" s="48">
        <f>100*(SUM(C74:C77)/SUM(C62:C65)-1)</f>
        <v>-14.395233246528116</v>
      </c>
      <c r="F77" s="48">
        <f t="shared" si="1"/>
        <v>-11.466347126543052</v>
      </c>
      <c r="G77" s="48">
        <f t="shared" si="2"/>
        <v>-6.864103822076828</v>
      </c>
      <c r="H77" s="62"/>
      <c r="I77" s="51"/>
    </row>
    <row r="78" spans="1:9" ht="12.75" customHeight="1" x14ac:dyDescent="0.2">
      <c r="A78" s="162"/>
      <c r="B78" s="42" t="s">
        <v>13</v>
      </c>
      <c r="C78" s="45">
        <v>120889.42</v>
      </c>
      <c r="D78" s="48">
        <f t="shared" si="0"/>
        <v>-6.2725146881652538</v>
      </c>
      <c r="E78" s="48">
        <f>100*(SUM(C74:C78)/SUM(C62:C66)-1)</f>
        <v>-15.542568450711036</v>
      </c>
      <c r="F78" s="48">
        <f t="shared" si="1"/>
        <v>-19.862118962069907</v>
      </c>
      <c r="G78" s="48">
        <f t="shared" si="2"/>
        <v>-8.4539487480121629</v>
      </c>
      <c r="H78" s="62"/>
      <c r="I78" s="51"/>
    </row>
    <row r="79" spans="1:9" ht="12.75" customHeight="1" x14ac:dyDescent="0.2">
      <c r="A79" s="162"/>
      <c r="B79" s="42" t="s">
        <v>14</v>
      </c>
      <c r="C79" s="45">
        <v>130070.94958756423</v>
      </c>
      <c r="D79" s="48">
        <f t="shared" si="0"/>
        <v>7.594981916171184</v>
      </c>
      <c r="E79" s="48">
        <f>100*(SUM(C74:C79)/SUM(C62:C67)-1)</f>
        <v>-14.501717115697964</v>
      </c>
      <c r="F79" s="48">
        <f t="shared" si="1"/>
        <v>-9.2838486832136358</v>
      </c>
      <c r="G79" s="48">
        <f t="shared" si="2"/>
        <v>-10.178230469033378</v>
      </c>
      <c r="H79" s="62"/>
      <c r="I79" s="51"/>
    </row>
    <row r="80" spans="1:9" ht="12.75" customHeight="1" x14ac:dyDescent="0.2">
      <c r="A80" s="162"/>
      <c r="B80" s="42" t="s">
        <v>15</v>
      </c>
      <c r="C80" s="45">
        <v>110772.95590197069</v>
      </c>
      <c r="D80" s="48">
        <f t="shared" si="0"/>
        <v>-14.836513262019402</v>
      </c>
      <c r="E80" s="48">
        <f>100*(SUM(C74:C80)/SUM(C62:C68)-1)</f>
        <v>-17.040015156632251</v>
      </c>
      <c r="F80" s="48">
        <f t="shared" si="1"/>
        <v>-30.725883625109841</v>
      </c>
      <c r="G80" s="48">
        <f t="shared" si="2"/>
        <v>-12.745564165196777</v>
      </c>
      <c r="H80" s="62"/>
      <c r="I80" s="51"/>
    </row>
    <row r="81" spans="1:9" ht="12.75" customHeight="1" x14ac:dyDescent="0.2">
      <c r="A81" s="162"/>
      <c r="B81" s="42" t="s">
        <v>16</v>
      </c>
      <c r="C81" s="45">
        <v>122909.73808836586</v>
      </c>
      <c r="D81" s="48">
        <f t="shared" si="0"/>
        <v>10.956448789843343</v>
      </c>
      <c r="E81" s="48">
        <f>100*(SUM(C74:C81)/SUM(C62:C69)-1)</f>
        <v>-16.458673249668387</v>
      </c>
      <c r="F81" s="48">
        <f t="shared" si="1"/>
        <v>-12.214935885650869</v>
      </c>
      <c r="G81" s="48">
        <f t="shared" si="2"/>
        <v>-13.469468588650269</v>
      </c>
      <c r="H81" s="62"/>
      <c r="I81" s="51"/>
    </row>
    <row r="82" spans="1:9" ht="12.75" customHeight="1" x14ac:dyDescent="0.2">
      <c r="A82" s="162"/>
      <c r="B82" s="42" t="s">
        <v>17</v>
      </c>
      <c r="C82" s="45">
        <v>114349.3</v>
      </c>
      <c r="D82" s="48">
        <f t="shared" si="0"/>
        <v>-6.9648168009367462</v>
      </c>
      <c r="E82" s="48">
        <f>100*(SUM(C74:C82)/SUM(C62:C70)-1)</f>
        <v>-17.720713118107444</v>
      </c>
      <c r="F82" s="48">
        <f t="shared" si="1"/>
        <v>-27.073927210086467</v>
      </c>
      <c r="G82" s="48">
        <f t="shared" si="2"/>
        <v>-15.696470304667054</v>
      </c>
      <c r="H82" s="62"/>
      <c r="I82" s="51"/>
    </row>
    <row r="83" spans="1:9" ht="12.75" customHeight="1" x14ac:dyDescent="0.2">
      <c r="A83" s="162"/>
      <c r="B83" s="42" t="s">
        <v>18</v>
      </c>
      <c r="C83" s="45">
        <v>105524.05</v>
      </c>
      <c r="D83" s="48">
        <f t="shared" si="0"/>
        <v>-7.7177997591589946</v>
      </c>
      <c r="E83" s="48">
        <f>100*(SUM(C74:C83)/SUM(C62:C71)-1)</f>
        <v>-18.701625955342937</v>
      </c>
      <c r="F83" s="48">
        <f t="shared" si="1"/>
        <v>-27.580219397709072</v>
      </c>
      <c r="G83" s="48">
        <f t="shared" si="2"/>
        <v>-17.416735453544952</v>
      </c>
      <c r="H83" s="62"/>
      <c r="I83" s="51"/>
    </row>
    <row r="84" spans="1:9" ht="12.75" customHeight="1" x14ac:dyDescent="0.2">
      <c r="A84" s="162"/>
      <c r="B84" s="42" t="s">
        <v>19</v>
      </c>
      <c r="C84" s="45">
        <v>103209.95</v>
      </c>
      <c r="D84" s="48">
        <f t="shared" si="0"/>
        <v>-2.1929598039499121</v>
      </c>
      <c r="E84" s="48">
        <f>100*(SUM(C74:C84)/SUM(C62:C72)-1)</f>
        <v>-18.76898517142709</v>
      </c>
      <c r="F84" s="48">
        <f t="shared" si="1"/>
        <v>-19.538088688387578</v>
      </c>
      <c r="G84" s="48">
        <f t="shared" si="2"/>
        <v>-18.155450582618304</v>
      </c>
      <c r="H84" s="62"/>
      <c r="I84" s="51"/>
    </row>
    <row r="85" spans="1:9" ht="12.75" customHeight="1" x14ac:dyDescent="0.2">
      <c r="A85" s="162"/>
      <c r="B85" s="42" t="s">
        <v>20</v>
      </c>
      <c r="C85" s="45">
        <v>105842.2656717395</v>
      </c>
      <c r="D85" s="48">
        <f t="shared" si="0"/>
        <v>2.5504475796563231</v>
      </c>
      <c r="E85" s="48">
        <f>100*(SUM(C74:C85)/SUM(C62:C73)-1)</f>
        <v>-18.265084220562755</v>
      </c>
      <c r="F85" s="48">
        <f t="shared" si="1"/>
        <v>-11.558139692582959</v>
      </c>
      <c r="G85" s="48">
        <f t="shared" si="2"/>
        <v>-18.265084220562755</v>
      </c>
      <c r="H85" s="62"/>
      <c r="I85" s="51"/>
    </row>
    <row r="86" spans="1:9" ht="12.75" customHeight="1" x14ac:dyDescent="0.2">
      <c r="A86" s="162">
        <v>2017</v>
      </c>
      <c r="B86" s="42" t="s">
        <v>9</v>
      </c>
      <c r="C86" s="45">
        <v>96817.62</v>
      </c>
      <c r="D86" s="48">
        <f t="shared" si="0"/>
        <v>-8.5265046193631733</v>
      </c>
      <c r="E86" s="48">
        <f>100*(SUM(C86)/SUM(C74)-1)</f>
        <v>-0.75499607141265024</v>
      </c>
      <c r="F86" s="48">
        <f t="shared" si="1"/>
        <v>-0.75499607141265024</v>
      </c>
      <c r="G86" s="48">
        <f t="shared" si="2"/>
        <v>-17.167237755568621</v>
      </c>
      <c r="H86" s="62"/>
      <c r="I86" s="51"/>
    </row>
    <row r="87" spans="1:9" ht="12.75" customHeight="1" x14ac:dyDescent="0.2">
      <c r="A87" s="162"/>
      <c r="B87" s="42" t="s">
        <v>10</v>
      </c>
      <c r="C87" s="45">
        <v>115708.75</v>
      </c>
      <c r="D87" s="48">
        <f t="shared" si="0"/>
        <v>19.512078483234774</v>
      </c>
      <c r="E87" s="48">
        <f>100*(SUM(C86:C87)/SUM(C74:C75)-1)</f>
        <v>-9.3763422629983282</v>
      </c>
      <c r="F87" s="48">
        <f t="shared" si="1"/>
        <v>-15.517119522480749</v>
      </c>
      <c r="G87" s="48">
        <f t="shared" si="2"/>
        <v>-18.17321511245601</v>
      </c>
      <c r="H87" s="62"/>
      <c r="I87" s="51"/>
    </row>
    <row r="88" spans="1:9" ht="12.75" customHeight="1" x14ac:dyDescent="0.2">
      <c r="A88" s="162"/>
      <c r="B88" s="42" t="s">
        <v>11</v>
      </c>
      <c r="C88" s="45">
        <v>126545.48999999999</v>
      </c>
      <c r="D88" s="48">
        <f t="shared" si="0"/>
        <v>9.3655319930428647</v>
      </c>
      <c r="E88" s="48">
        <f>100*(SUM(C86:C88)/SUM(C74:C76)-1)</f>
        <v>-5.0750113822855214</v>
      </c>
      <c r="F88" s="48">
        <f t="shared" si="1"/>
        <v>3.1471223005749893</v>
      </c>
      <c r="G88" s="48">
        <f t="shared" si="2"/>
        <v>-16.138136035678052</v>
      </c>
      <c r="H88" s="62"/>
      <c r="I88" s="51"/>
    </row>
    <row r="89" spans="1:9" ht="12.75" customHeight="1" x14ac:dyDescent="0.2">
      <c r="A89" s="162"/>
      <c r="B89" s="42" t="s">
        <v>12</v>
      </c>
      <c r="C89" s="45">
        <v>107839.55</v>
      </c>
      <c r="D89" s="48">
        <f t="shared" si="0"/>
        <v>-14.781988674586499</v>
      </c>
      <c r="E89" s="48">
        <f>100*(SUM(C86:C89)/SUM(C74:C77)-1)</f>
        <v>-8.076867003930321</v>
      </c>
      <c r="F89" s="48">
        <f t="shared" si="1"/>
        <v>-16.390285943469085</v>
      </c>
      <c r="G89" s="48">
        <f t="shared" si="2"/>
        <v>-16.575426300022833</v>
      </c>
      <c r="H89" s="62"/>
      <c r="I89" s="51"/>
    </row>
    <row r="90" spans="1:9" ht="12.75" customHeight="1" x14ac:dyDescent="0.2">
      <c r="A90" s="162"/>
      <c r="B90" s="42" t="s">
        <v>13</v>
      </c>
      <c r="C90" s="45">
        <v>117013.86</v>
      </c>
      <c r="D90" s="48">
        <f t="shared" si="0"/>
        <v>8.5073704406221964</v>
      </c>
      <c r="E90" s="48">
        <f>100*(SUM(C86:C90)/SUM(C74:C78)-1)</f>
        <v>-7.1068753480865166</v>
      </c>
      <c r="F90" s="48">
        <f t="shared" si="1"/>
        <v>-3.2058719447905393</v>
      </c>
      <c r="G90" s="48">
        <f t="shared" si="2"/>
        <v>-15.256083498078855</v>
      </c>
      <c r="H90" s="62"/>
      <c r="I90" s="51"/>
    </row>
    <row r="91" spans="1:9" ht="12.75" customHeight="1" x14ac:dyDescent="0.2">
      <c r="A91" s="162"/>
      <c r="B91" s="42" t="s">
        <v>14</v>
      </c>
      <c r="C91" s="45">
        <v>122288.75</v>
      </c>
      <c r="D91" s="48">
        <f t="shared" si="0"/>
        <v>4.5079189764357874</v>
      </c>
      <c r="E91" s="48">
        <f>100*(SUM(C86:C91)/SUM(C74:C79)-1)</f>
        <v>-6.9085709605928418</v>
      </c>
      <c r="F91" s="48">
        <f t="shared" si="1"/>
        <v>-5.9830420337826702</v>
      </c>
      <c r="G91" s="48">
        <f t="shared" si="2"/>
        <v>-15.0357140158634</v>
      </c>
      <c r="H91" s="62"/>
      <c r="I91" s="51"/>
    </row>
    <row r="92" spans="1:9" ht="12.75" customHeight="1" x14ac:dyDescent="0.2">
      <c r="A92" s="162"/>
      <c r="B92" s="42" t="s">
        <v>15</v>
      </c>
      <c r="C92" s="45">
        <v>106208.63</v>
      </c>
      <c r="D92" s="48">
        <f t="shared" si="0"/>
        <v>-13.149304412711714</v>
      </c>
      <c r="E92" s="48">
        <f>100*(SUM(C86:C92)/SUM(C74:C80)-1)</f>
        <v>-6.5443233231391336</v>
      </c>
      <c r="F92" s="48">
        <f t="shared" si="1"/>
        <v>-4.1204334260159348</v>
      </c>
      <c r="G92" s="48">
        <f t="shared" si="2"/>
        <v>-12.618854866656548</v>
      </c>
      <c r="H92" s="62"/>
      <c r="I92" s="51"/>
    </row>
    <row r="93" spans="1:9" ht="12.75" customHeight="1" x14ac:dyDescent="0.2">
      <c r="A93" s="162"/>
      <c r="B93" s="42" t="s">
        <v>16</v>
      </c>
      <c r="C93" s="45">
        <v>109652.25</v>
      </c>
      <c r="D93" s="48">
        <f t="shared" si="0"/>
        <v>3.242316561281311</v>
      </c>
      <c r="E93" s="48">
        <f>100*(SUM(C86:C93)/SUM(C74:C81)-1)</f>
        <v>-7.0813810446279994</v>
      </c>
      <c r="F93" s="48">
        <f t="shared" si="1"/>
        <v>-10.78636102766276</v>
      </c>
      <c r="G93" s="48">
        <f t="shared" si="2"/>
        <v>-12.507976164435819</v>
      </c>
      <c r="H93" s="62"/>
      <c r="I93" s="51"/>
    </row>
    <row r="94" spans="1:9" ht="12.75" customHeight="1" x14ac:dyDescent="0.2">
      <c r="A94" s="162"/>
      <c r="B94" s="42" t="s">
        <v>17</v>
      </c>
      <c r="C94" s="45">
        <v>104026.77295219491</v>
      </c>
      <c r="D94" s="48">
        <f t="shared" si="0"/>
        <v>-5.1302887517630458</v>
      </c>
      <c r="E94" s="48">
        <f>100*(SUM(C86:C94)/SUM(C74:C82)-1)</f>
        <v>-7.2864192978878917</v>
      </c>
      <c r="F94" s="48">
        <f t="shared" si="1"/>
        <v>-9.0271886647361193</v>
      </c>
      <c r="G94" s="48">
        <f t="shared" si="2"/>
        <v>-10.694385948616691</v>
      </c>
      <c r="H94" s="62"/>
      <c r="I94" s="51"/>
    </row>
    <row r="95" spans="1:9" ht="12.75" customHeight="1" x14ac:dyDescent="0.2">
      <c r="A95" s="162"/>
      <c r="B95" s="42" t="s">
        <v>18</v>
      </c>
      <c r="C95" s="45">
        <v>115593.87620356077</v>
      </c>
      <c r="D95" s="48">
        <f t="shared" si="0"/>
        <v>11.119352185116306</v>
      </c>
      <c r="E95" s="48">
        <f>100*(SUM(C86:C95)/SUM(C74:C83)-1)</f>
        <v>-5.7949594681818706</v>
      </c>
      <c r="F95" s="48">
        <f t="shared" si="1"/>
        <v>9.5426835906703431</v>
      </c>
      <c r="G95" s="48">
        <f t="shared" si="2"/>
        <v>-7.4997345400967248</v>
      </c>
      <c r="H95" s="62"/>
      <c r="I95" s="51"/>
    </row>
    <row r="96" spans="1:9" ht="12.75" customHeight="1" x14ac:dyDescent="0.2">
      <c r="A96" s="162"/>
      <c r="B96" s="42" t="s">
        <v>19</v>
      </c>
      <c r="C96" s="45">
        <v>121545.9</v>
      </c>
      <c r="D96" s="48">
        <f t="shared" si="0"/>
        <v>5.1490822800662084</v>
      </c>
      <c r="E96" s="48">
        <f>100*(SUM(C86:C96)/SUM(C74:C84)-1)</f>
        <v>-3.915616787234566</v>
      </c>
      <c r="F96" s="48">
        <f t="shared" si="1"/>
        <v>17.765680537583826</v>
      </c>
      <c r="G96" s="48">
        <f t="shared" si="2"/>
        <v>-4.5626365424547117</v>
      </c>
      <c r="H96" s="62"/>
      <c r="I96" s="51"/>
    </row>
    <row r="97" spans="1:10" ht="12.75" customHeight="1" x14ac:dyDescent="0.2">
      <c r="A97" s="162"/>
      <c r="B97" s="42" t="s">
        <v>20</v>
      </c>
      <c r="C97" s="45">
        <v>103633.82060488882</v>
      </c>
      <c r="D97" s="48">
        <f t="shared" si="0"/>
        <v>-14.736884909413783</v>
      </c>
      <c r="E97" s="48">
        <f>100*(SUM(C86:C97)/SUM(C74:C85)-1)</f>
        <v>-3.7773110132893528</v>
      </c>
      <c r="F97" s="48">
        <f t="shared" si="1"/>
        <v>-2.0865436438218143</v>
      </c>
      <c r="G97" s="48">
        <f t="shared" si="2"/>
        <v>-3.7773110132893528</v>
      </c>
      <c r="H97" s="62"/>
      <c r="I97" s="51"/>
    </row>
    <row r="98" spans="1:10" ht="12.75" customHeight="1" x14ac:dyDescent="0.2">
      <c r="A98" s="162">
        <v>2018</v>
      </c>
      <c r="B98" s="42" t="s">
        <v>9</v>
      </c>
      <c r="C98" s="45">
        <v>97452.735000000001</v>
      </c>
      <c r="D98" s="48">
        <f t="shared" si="0"/>
        <v>-5.9643517616267854</v>
      </c>
      <c r="E98" s="48">
        <f>100*(SUM(C98)/SUM(C86)-1)</f>
        <v>0.65599113054009006</v>
      </c>
      <c r="F98" s="48">
        <f t="shared" si="1"/>
        <v>0.65599113054009006</v>
      </c>
      <c r="G98" s="48">
        <f t="shared" si="2"/>
        <v>-3.6812557703502891</v>
      </c>
      <c r="H98" s="62"/>
      <c r="I98" s="51"/>
    </row>
    <row r="99" spans="1:10" ht="12.75" customHeight="1" x14ac:dyDescent="0.2">
      <c r="A99" s="162"/>
      <c r="B99" s="42" t="s">
        <v>10</v>
      </c>
      <c r="C99" s="45">
        <v>112191.5</v>
      </c>
      <c r="D99" s="48">
        <f t="shared" si="0"/>
        <v>15.124013707773321</v>
      </c>
      <c r="E99" s="48">
        <f>100*(SUM(C98:C99)/SUM(C86:C87)-1)</f>
        <v>-1.3561305357071785</v>
      </c>
      <c r="F99" s="48">
        <f t="shared" si="1"/>
        <v>-3.0397441852928142</v>
      </c>
      <c r="G99" s="48">
        <f t="shared" si="2"/>
        <v>-2.4507922525780712</v>
      </c>
      <c r="H99" s="62"/>
      <c r="I99" s="51"/>
    </row>
    <row r="100" spans="1:10" ht="12.75" customHeight="1" x14ac:dyDescent="0.2">
      <c r="A100" s="162"/>
      <c r="B100" s="42" t="s">
        <v>11</v>
      </c>
      <c r="C100" s="45">
        <v>108925.29842274105</v>
      </c>
      <c r="D100" s="48">
        <f t="shared" si="0"/>
        <v>-2.9112736501953784</v>
      </c>
      <c r="E100" s="48">
        <f>100*(SUM(C98:C100)/SUM(C86:C88)-1)</f>
        <v>-6.0466022091184239</v>
      </c>
      <c r="F100" s="48">
        <f t="shared" si="1"/>
        <v>-13.923998063667808</v>
      </c>
      <c r="G100" s="48">
        <f t="shared" si="2"/>
        <v>-3.9987282247324729</v>
      </c>
      <c r="H100" s="62"/>
      <c r="I100" s="51"/>
    </row>
    <row r="101" spans="1:10" ht="12.75" customHeight="1" x14ac:dyDescent="0.2">
      <c r="A101" s="162"/>
      <c r="B101" s="42" t="s">
        <v>12</v>
      </c>
      <c r="C101" s="45">
        <v>112884.73615280824</v>
      </c>
      <c r="D101" s="48">
        <f t="shared" si="0"/>
        <v>3.6350028757328179</v>
      </c>
      <c r="E101" s="48">
        <f>100*(SUM(C98:C101)/SUM(C86:C89)-1)</f>
        <v>-3.4586587136924307</v>
      </c>
      <c r="F101" s="48">
        <f t="shared" si="1"/>
        <v>4.6784191447462709</v>
      </c>
      <c r="G101" s="48">
        <f t="shared" si="2"/>
        <v>-2.1361511433475755</v>
      </c>
      <c r="H101" s="62"/>
      <c r="I101" s="51"/>
    </row>
    <row r="102" spans="1:10" ht="12.75" customHeight="1" x14ac:dyDescent="0.2">
      <c r="A102" s="162"/>
      <c r="B102" s="42" t="s">
        <v>13</v>
      </c>
      <c r="C102" s="45">
        <v>112512.5</v>
      </c>
      <c r="D102" s="48">
        <f t="shared" si="0"/>
        <v>-0.3297488796929593</v>
      </c>
      <c r="E102" s="48">
        <f>100*(SUM(C98:C102)/SUM(C86:C90)-1)</f>
        <v>-3.5392101553545774</v>
      </c>
      <c r="F102" s="48">
        <f t="shared" si="1"/>
        <v>-3.8468605342991014</v>
      </c>
      <c r="G102" s="48">
        <f t="shared" si="2"/>
        <v>-2.1883835979862987</v>
      </c>
      <c r="H102" s="62"/>
      <c r="I102" s="51"/>
    </row>
    <row r="103" spans="1:10" ht="12.75" customHeight="1" x14ac:dyDescent="0.2">
      <c r="A103" s="162"/>
      <c r="B103" s="42" t="s">
        <v>14</v>
      </c>
      <c r="C103" s="45">
        <v>110004.83049853373</v>
      </c>
      <c r="D103" s="48">
        <f t="shared" si="0"/>
        <v>-2.2287919133129774</v>
      </c>
      <c r="E103" s="48">
        <f>100*(SUM(C98:C103)/SUM(C86:C91)-1)</f>
        <v>-4.6985953341374342</v>
      </c>
      <c r="F103" s="48">
        <f t="shared" si="1"/>
        <v>-10.045011909489855</v>
      </c>
      <c r="G103" s="48">
        <f t="shared" si="2"/>
        <v>-2.5347616467244372</v>
      </c>
      <c r="H103" s="62"/>
      <c r="I103" s="51"/>
    </row>
    <row r="104" spans="1:10" ht="12.75" customHeight="1" x14ac:dyDescent="0.2">
      <c r="A104" s="162"/>
      <c r="B104" s="42" t="s">
        <v>15</v>
      </c>
      <c r="C104" s="45">
        <v>109110.25</v>
      </c>
      <c r="D104" s="48">
        <f t="shared" si="0"/>
        <v>-0.81321928726180159</v>
      </c>
      <c r="E104" s="48">
        <f>100*(SUM(C98:C104)/SUM(C86:C92)-1)</f>
        <v>-3.7026705289048611</v>
      </c>
      <c r="F104" s="48">
        <f t="shared" si="1"/>
        <v>2.7320002150484246</v>
      </c>
      <c r="G104" s="48">
        <f t="shared" si="2"/>
        <v>-1.9879729073299046</v>
      </c>
      <c r="H104" s="62"/>
      <c r="I104" s="51"/>
    </row>
    <row r="105" spans="1:10" ht="12.75" customHeight="1" x14ac:dyDescent="0.2">
      <c r="A105" s="162"/>
      <c r="B105" s="42" t="s">
        <v>16</v>
      </c>
      <c r="C105" s="45">
        <v>109707.45999999999</v>
      </c>
      <c r="D105" s="48">
        <f t="shared" si="0"/>
        <v>0.54734546021111274</v>
      </c>
      <c r="E105" s="48">
        <f>100*(SUM(C98:C105)/SUM(C86:C93)-1)</f>
        <v>-3.2464698802634917</v>
      </c>
      <c r="F105" s="48">
        <f t="shared" si="1"/>
        <v>5.0350084015593488E-2</v>
      </c>
      <c r="G105" s="48">
        <f t="shared" si="2"/>
        <v>-1.0075718365916475</v>
      </c>
      <c r="H105" s="62"/>
      <c r="I105" s="51"/>
    </row>
    <row r="106" spans="1:10" ht="12.75" customHeight="1" x14ac:dyDescent="0.2">
      <c r="A106" s="162"/>
      <c r="B106" s="42" t="s">
        <v>17</v>
      </c>
      <c r="C106" s="45">
        <v>105679.95293233512</v>
      </c>
      <c r="D106" s="48">
        <f t="shared" si="0"/>
        <v>-3.6711332735849256</v>
      </c>
      <c r="E106" s="48">
        <f>100*(SUM(C98:C106)/SUM(C86:C94)-1)</f>
        <v>-2.7464828544311315</v>
      </c>
      <c r="F106" s="48">
        <f t="shared" si="1"/>
        <v>1.5891870267858099</v>
      </c>
      <c r="G106" s="48">
        <f t="shared" si="2"/>
        <v>-0.10866228374813991</v>
      </c>
      <c r="H106" s="62"/>
      <c r="I106" s="51"/>
      <c r="J106" s="54"/>
    </row>
    <row r="107" spans="1:10" ht="12.75" customHeight="1" x14ac:dyDescent="0.2">
      <c r="A107" s="162"/>
      <c r="B107" s="42" t="s">
        <v>18</v>
      </c>
      <c r="C107" s="45">
        <v>112294.91994621469</v>
      </c>
      <c r="D107" s="48">
        <f t="shared" si="0"/>
        <v>6.2594341029987177</v>
      </c>
      <c r="E107" s="48">
        <f>100*(SUM(C98:C107)/SUM(C86:C95)-1)</f>
        <v>-2.7575545099027376</v>
      </c>
      <c r="F107" s="48">
        <f t="shared" si="1"/>
        <v>-2.8539195722934396</v>
      </c>
      <c r="G107" s="48">
        <f t="shared" si="2"/>
        <v>-1.1124468258560061</v>
      </c>
      <c r="H107" s="62"/>
      <c r="I107" s="51"/>
    </row>
    <row r="108" spans="1:10" ht="12.75" customHeight="1" x14ac:dyDescent="0.2">
      <c r="A108" s="162"/>
      <c r="B108" s="42" t="s">
        <v>19</v>
      </c>
      <c r="C108" s="45">
        <v>106670.41188044238</v>
      </c>
      <c r="D108" s="48">
        <f t="shared" si="0"/>
        <v>-5.0086932413917378</v>
      </c>
      <c r="E108" s="48">
        <f>100*(SUM(C98:C108)/SUM(C86:C96)-1)</f>
        <v>-3.6844696863820192</v>
      </c>
      <c r="F108" s="48">
        <f t="shared" si="1"/>
        <v>-12.238576636116571</v>
      </c>
      <c r="G108" s="48">
        <f t="shared" si="2"/>
        <v>-3.5591045138122279</v>
      </c>
      <c r="H108" s="62"/>
      <c r="I108" s="51"/>
    </row>
    <row r="109" spans="1:10" ht="12.75" customHeight="1" x14ac:dyDescent="0.2">
      <c r="A109" s="162"/>
      <c r="B109" s="42" t="s">
        <v>20</v>
      </c>
      <c r="C109" s="45">
        <v>95775.750301069565</v>
      </c>
      <c r="D109" s="48">
        <f t="shared" si="0"/>
        <v>-10.213386624571863</v>
      </c>
      <c r="E109" s="48">
        <f>100*(SUM(C98:C109)/SUM(C86:C97)-1)</f>
        <v>-3.984401958470607</v>
      </c>
      <c r="F109" s="48">
        <f t="shared" si="1"/>
        <v>-7.5825345991813791</v>
      </c>
      <c r="G109" s="48">
        <f t="shared" si="2"/>
        <v>-3.984401958470607</v>
      </c>
      <c r="H109" s="62"/>
      <c r="I109" s="51"/>
    </row>
    <row r="110" spans="1:10" ht="12.75" customHeight="1" x14ac:dyDescent="0.2">
      <c r="A110" s="162">
        <v>2019</v>
      </c>
      <c r="B110" s="42" t="s">
        <v>9</v>
      </c>
      <c r="C110" s="45">
        <v>90397.138626581451</v>
      </c>
      <c r="D110" s="48">
        <f t="shared" si="0"/>
        <v>-5.6158387249178769</v>
      </c>
      <c r="E110" s="48">
        <f>100*(SUM(C110)/SUM(C98)-1)</f>
        <v>-7.2400188393055842</v>
      </c>
      <c r="F110" s="48">
        <f t="shared" si="1"/>
        <v>-7.2400188393055842</v>
      </c>
      <c r="G110" s="48">
        <f t="shared" si="2"/>
        <v>-4.5532588612158804</v>
      </c>
      <c r="H110" s="62"/>
      <c r="I110" s="51"/>
    </row>
    <row r="111" spans="1:10" ht="12.75" customHeight="1" x14ac:dyDescent="0.2">
      <c r="A111" s="162"/>
      <c r="B111" s="42" t="s">
        <v>10</v>
      </c>
      <c r="C111" s="45">
        <v>107931.32065107841</v>
      </c>
      <c r="D111" s="48">
        <f t="shared" si="0"/>
        <v>19.39683300920434</v>
      </c>
      <c r="E111" s="48">
        <f>100*(SUM(C110:C111)/SUM(C98:C99)-1)</f>
        <v>-5.3976088216020512</v>
      </c>
      <c r="F111" s="48">
        <f t="shared" si="1"/>
        <v>-3.7972389609922219</v>
      </c>
      <c r="G111" s="48">
        <f t="shared" si="2"/>
        <v>-4.6204525709797934</v>
      </c>
      <c r="H111" s="62"/>
      <c r="I111" s="51"/>
    </row>
    <row r="112" spans="1:10" ht="12.75" customHeight="1" x14ac:dyDescent="0.2">
      <c r="A112" s="162"/>
      <c r="B112" s="42" t="s">
        <v>11</v>
      </c>
      <c r="C112" s="45">
        <v>114689.45</v>
      </c>
      <c r="D112" s="48">
        <f t="shared" si="0"/>
        <v>6.2615089930839973</v>
      </c>
      <c r="E112" s="48">
        <f>100*(SUM(C110:C112)/SUM(C98:C100)-1)</f>
        <v>-1.7426726546741711</v>
      </c>
      <c r="F112" s="48">
        <f t="shared" si="1"/>
        <v>5.2918391418017352</v>
      </c>
      <c r="G112" s="48">
        <f t="shared" si="2"/>
        <v>-2.9188036738298839</v>
      </c>
      <c r="H112" s="62"/>
      <c r="I112" s="51"/>
    </row>
    <row r="113" spans="1:10" ht="12.75" customHeight="1" x14ac:dyDescent="0.2">
      <c r="A113" s="162"/>
      <c r="B113" s="42" t="s">
        <v>12</v>
      </c>
      <c r="C113" s="45">
        <v>100572.4</v>
      </c>
      <c r="D113" s="48">
        <f t="shared" si="0"/>
        <v>-12.308935128732424</v>
      </c>
      <c r="E113" s="48">
        <f>100*(SUM(C110:C113)/SUM(C98:C101)-1)</f>
        <v>-4.1404064248717232</v>
      </c>
      <c r="F113" s="48">
        <f t="shared" si="1"/>
        <v>-10.906998211114615</v>
      </c>
      <c r="G113" s="48">
        <f t="shared" si="2"/>
        <v>-4.2114301483857863</v>
      </c>
      <c r="H113" s="62"/>
      <c r="I113" s="51"/>
      <c r="J113" s="57"/>
    </row>
    <row r="114" spans="1:10" ht="12.75" customHeight="1" x14ac:dyDescent="0.2">
      <c r="A114" s="162"/>
      <c r="B114" s="42" t="s">
        <v>13</v>
      </c>
      <c r="C114" s="45">
        <v>108178.2</v>
      </c>
      <c r="D114" s="48">
        <f t="shared" ref="D114:D135" si="3">100*(C114/C113-1)</f>
        <v>7.5625121802800788</v>
      </c>
      <c r="E114" s="48">
        <f>100*(SUM(C110:C114)/SUM(C98:C102)-1)</f>
        <v>-4.0808118325335263</v>
      </c>
      <c r="F114" s="48">
        <f t="shared" si="1"/>
        <v>-3.8522830796578145</v>
      </c>
      <c r="G114" s="48">
        <f t="shared" si="2"/>
        <v>-4.2131266852483691</v>
      </c>
      <c r="H114" s="62"/>
      <c r="I114" s="51"/>
      <c r="J114" s="54"/>
    </row>
    <row r="115" spans="1:10" ht="12.75" customHeight="1" x14ac:dyDescent="0.2">
      <c r="A115" s="162"/>
      <c r="B115" s="42" t="s">
        <v>14</v>
      </c>
      <c r="C115" s="45">
        <v>89645</v>
      </c>
      <c r="D115" s="48">
        <f t="shared" si="3"/>
        <v>-17.132102401408044</v>
      </c>
      <c r="E115" s="48">
        <f>100*(SUM(C110:C115)/SUM(C98:C103)-1)</f>
        <v>-6.5076359266368904</v>
      </c>
      <c r="F115" s="48">
        <f t="shared" si="1"/>
        <v>-18.508124058065899</v>
      </c>
      <c r="G115" s="48">
        <f t="shared" si="2"/>
        <v>-4.8668033439944525</v>
      </c>
      <c r="H115" s="62"/>
      <c r="I115" s="51"/>
      <c r="J115" s="57"/>
    </row>
    <row r="116" spans="1:10" ht="12.75" customHeight="1" x14ac:dyDescent="0.2">
      <c r="A116" s="162"/>
      <c r="B116" s="42" t="s">
        <v>15</v>
      </c>
      <c r="C116" s="45">
        <v>104869.18796736913</v>
      </c>
      <c r="D116" s="48">
        <f t="shared" si="3"/>
        <v>16.982751929688366</v>
      </c>
      <c r="E116" s="48">
        <f>100*(SUM(C110:C116)/SUM(C98:C104)-1)</f>
        <v>-6.1329138970492636</v>
      </c>
      <c r="F116" s="48">
        <f t="shared" si="1"/>
        <v>-3.8869510725443979</v>
      </c>
      <c r="G116" s="48">
        <f t="shared" si="2"/>
        <v>-5.398210001940873</v>
      </c>
      <c r="H116" s="62"/>
      <c r="I116" s="51"/>
      <c r="J116" s="56"/>
    </row>
    <row r="117" spans="1:10" ht="12.75" customHeight="1" x14ac:dyDescent="0.2">
      <c r="A117" s="162"/>
      <c r="B117" s="42" t="s">
        <v>16</v>
      </c>
      <c r="C117" s="45">
        <v>99093.96634942216</v>
      </c>
      <c r="D117" s="48">
        <f t="shared" si="3"/>
        <v>-5.5070719339830987</v>
      </c>
      <c r="E117" s="48">
        <f>100*(SUM(C110:C117)/SUM(C98:C105)-1)</f>
        <v>-6.5780648109402984</v>
      </c>
      <c r="F117" s="48">
        <f t="shared" si="1"/>
        <v>-9.6743591097431576</v>
      </c>
      <c r="G117" s="48">
        <f t="shared" si="2"/>
        <v>-6.2076974669742491</v>
      </c>
      <c r="H117" s="62"/>
      <c r="I117" s="51"/>
      <c r="J117" s="57"/>
    </row>
    <row r="118" spans="1:10" ht="12.75" customHeight="1" x14ac:dyDescent="0.2">
      <c r="A118" s="162"/>
      <c r="B118" s="42" t="s">
        <v>17</v>
      </c>
      <c r="C118" s="45">
        <v>99780.654189700421</v>
      </c>
      <c r="D118" s="48">
        <f t="shared" si="3"/>
        <v>0.69296634858360129</v>
      </c>
      <c r="E118" s="48">
        <f>100*(SUM(C110:C118)/SUM(C98:C106)-1)</f>
        <v>-6.470509357415688</v>
      </c>
      <c r="F118" s="48">
        <f t="shared" si="1"/>
        <v>-5.5822306681115759</v>
      </c>
      <c r="G118" s="48">
        <f t="shared" si="2"/>
        <v>-6.7724042800980211</v>
      </c>
      <c r="H118" s="62"/>
      <c r="I118" s="51"/>
      <c r="J118" s="56"/>
    </row>
    <row r="119" spans="1:10" ht="12.75" customHeight="1" x14ac:dyDescent="0.2">
      <c r="A119" s="162"/>
      <c r="B119" s="42" t="s">
        <v>18</v>
      </c>
      <c r="C119" s="45">
        <v>120456</v>
      </c>
      <c r="D119" s="48">
        <f t="shared" si="3"/>
        <v>20.720796008204289</v>
      </c>
      <c r="E119" s="48">
        <f>100*(SUM(C110:C119)/SUM(C98:C107)-1)</f>
        <v>-5.0561675961151682</v>
      </c>
      <c r="F119" s="48">
        <f t="shared" si="1"/>
        <v>7.267541628503027</v>
      </c>
      <c r="G119" s="48">
        <f t="shared" si="2"/>
        <v>-5.9185215556153636</v>
      </c>
      <c r="H119" s="62"/>
      <c r="I119" s="51"/>
      <c r="J119" s="57"/>
    </row>
    <row r="120" spans="1:10" ht="12.75" customHeight="1" x14ac:dyDescent="0.2">
      <c r="A120" s="162"/>
      <c r="B120" s="42" t="s">
        <v>19</v>
      </c>
      <c r="C120" s="45">
        <v>101045.75</v>
      </c>
      <c r="D120" s="48">
        <f t="shared" si="3"/>
        <v>-16.113975227468945</v>
      </c>
      <c r="E120" s="48">
        <f>100*(SUM(C110:C120)/SUM(C98:C108)-1)</f>
        <v>-5.0754778015575823</v>
      </c>
      <c r="F120" s="48">
        <f t="shared" si="1"/>
        <v>-5.2729353728816371</v>
      </c>
      <c r="G120" s="48">
        <f t="shared" si="2"/>
        <v>-5.2751720461709617</v>
      </c>
      <c r="H120" s="62"/>
      <c r="I120" s="51"/>
      <c r="J120" s="56"/>
    </row>
    <row r="121" spans="1:10" ht="12.75" customHeight="1" x14ac:dyDescent="0.2">
      <c r="A121" s="162"/>
      <c r="B121" s="42" t="s">
        <v>20</v>
      </c>
      <c r="C121" s="45">
        <v>89043.768000000011</v>
      </c>
      <c r="D121" s="48">
        <f t="shared" si="3"/>
        <v>-11.877770217945816</v>
      </c>
      <c r="E121" s="48">
        <f>100*(SUM(C110:C121)/SUM(C98:C109)-1)</f>
        <v>-5.2201491894956042</v>
      </c>
      <c r="F121" s="48">
        <f t="shared" si="1"/>
        <v>-7.0289006140987436</v>
      </c>
      <c r="G121" s="48">
        <f t="shared" si="2"/>
        <v>-5.2201491894956042</v>
      </c>
      <c r="H121" s="62"/>
      <c r="I121" s="51"/>
      <c r="J121" s="54"/>
    </row>
    <row r="122" spans="1:10" ht="12.75" customHeight="1" x14ac:dyDescent="0.2">
      <c r="A122" s="162">
        <v>2020</v>
      </c>
      <c r="B122" s="78" t="s">
        <v>9</v>
      </c>
      <c r="C122" s="45">
        <v>88106.5</v>
      </c>
      <c r="D122" s="48">
        <f t="shared" si="3"/>
        <v>-1.0525924734002823</v>
      </c>
      <c r="E122" s="48">
        <f>100*(SUM(C122)/SUM(C110)-1)</f>
        <v>-2.5339724922530671</v>
      </c>
      <c r="F122" s="48">
        <f t="shared" si="1"/>
        <v>-2.5339724922530671</v>
      </c>
      <c r="G122" s="48">
        <f t="shared" si="2"/>
        <v>-4.8783050145102429</v>
      </c>
      <c r="H122" s="62"/>
      <c r="I122" s="51"/>
    </row>
    <row r="123" spans="1:10" ht="12.75" customHeight="1" x14ac:dyDescent="0.2">
      <c r="A123" s="162"/>
      <c r="B123" s="78" t="s">
        <v>10</v>
      </c>
      <c r="C123" s="45">
        <v>103955.51000000001</v>
      </c>
      <c r="D123" s="48">
        <f t="shared" si="3"/>
        <v>17.988468501188915</v>
      </c>
      <c r="E123" s="48">
        <f>100*(SUM(C122:C123)/SUM(C110:C111)-1)</f>
        <v>-3.1596319058208477</v>
      </c>
      <c r="F123" s="48">
        <f t="shared" si="1"/>
        <v>-3.6836486638864074</v>
      </c>
      <c r="G123" s="48">
        <f t="shared" si="2"/>
        <v>-4.8723338405257222</v>
      </c>
      <c r="H123" s="62"/>
      <c r="I123" s="51"/>
    </row>
    <row r="124" spans="1:10" ht="12.75" customHeight="1" x14ac:dyDescent="0.2">
      <c r="A124" s="162"/>
      <c r="B124" s="78" t="s">
        <v>11</v>
      </c>
      <c r="C124" s="45">
        <v>70507.25</v>
      </c>
      <c r="D124" s="48">
        <f t="shared" si="3"/>
        <v>-32.175552791766407</v>
      </c>
      <c r="E124" s="48">
        <f>100*(SUM(C122:C124)/SUM(C110:C112)-1)</f>
        <v>-16.116857145355791</v>
      </c>
      <c r="F124" s="48">
        <f t="shared" si="1"/>
        <v>-38.523334099169539</v>
      </c>
      <c r="G124" s="48">
        <f t="shared" si="2"/>
        <v>-8.7293731367137912</v>
      </c>
      <c r="H124" s="62"/>
      <c r="I124" s="51"/>
    </row>
    <row r="125" spans="1:10" ht="12.75" customHeight="1" x14ac:dyDescent="0.2">
      <c r="A125" s="162"/>
      <c r="B125" s="78" t="s">
        <v>12</v>
      </c>
      <c r="C125" s="45">
        <v>1112.25</v>
      </c>
      <c r="D125" s="48">
        <f t="shared" si="3"/>
        <v>-98.422502650436655</v>
      </c>
      <c r="E125" s="48">
        <f>100*(SUM(C122:C125)/SUM(C110:C113)-1)</f>
        <v>-36.245723343827194</v>
      </c>
      <c r="F125" s="48">
        <f t="shared" si="1"/>
        <v>-98.894080284451803</v>
      </c>
      <c r="G125" s="48">
        <f t="shared" si="2"/>
        <v>-15.646913709280986</v>
      </c>
      <c r="H125" s="62"/>
      <c r="I125" s="51"/>
    </row>
    <row r="126" spans="1:10" ht="12.75" customHeight="1" x14ac:dyDescent="0.2">
      <c r="A126" s="162"/>
      <c r="B126" s="78" t="s">
        <v>13</v>
      </c>
      <c r="C126" s="45">
        <v>50452.1</v>
      </c>
      <c r="D126" s="48">
        <f t="shared" si="3"/>
        <v>4436.0395594515621</v>
      </c>
      <c r="E126" s="48">
        <f>100*(SUM(C122:C126)/SUM(C110:C114)-1)</f>
        <v>-39.794448224771394</v>
      </c>
      <c r="F126" s="48">
        <f t="shared" si="1"/>
        <v>-53.362045217982924</v>
      </c>
      <c r="G126" s="48">
        <f t="shared" si="2"/>
        <v>-19.901002622044317</v>
      </c>
      <c r="H126" s="62"/>
      <c r="I126" s="51"/>
    </row>
    <row r="127" spans="1:10" ht="12.75" customHeight="1" x14ac:dyDescent="0.2">
      <c r="A127" s="162"/>
      <c r="B127" s="78" t="s">
        <v>14</v>
      </c>
      <c r="C127" s="45">
        <v>76951.75</v>
      </c>
      <c r="D127" s="48">
        <f t="shared" si="3"/>
        <v>52.524374604823201</v>
      </c>
      <c r="E127" s="48">
        <f>100*(SUM(C122:C127)/SUM(C110:C115)-1)</f>
        <v>-36.035865406042703</v>
      </c>
      <c r="F127" s="48">
        <f t="shared" si="1"/>
        <v>-14.159462323609795</v>
      </c>
      <c r="G127" s="48">
        <f t="shared" si="2"/>
        <v>-19.611971831539666</v>
      </c>
      <c r="H127" s="62"/>
      <c r="I127" s="51"/>
    </row>
    <row r="128" spans="1:10" ht="12.75" customHeight="1" x14ac:dyDescent="0.2">
      <c r="A128" s="162"/>
      <c r="B128" s="78" t="s">
        <v>15</v>
      </c>
      <c r="C128" s="45">
        <v>85677.5</v>
      </c>
      <c r="D128" s="48">
        <f t="shared" si="3"/>
        <v>11.339248295197969</v>
      </c>
      <c r="E128" s="48">
        <f>100*(SUM(C122:C128)/SUM(C110:C116)-1)</f>
        <v>-33.439288449416935</v>
      </c>
      <c r="F128" s="48">
        <f t="shared" si="1"/>
        <v>-18.300597477059487</v>
      </c>
      <c r="G128" s="48">
        <f t="shared" si="2"/>
        <v>-20.878197770729791</v>
      </c>
      <c r="H128" s="62"/>
      <c r="I128" s="51"/>
    </row>
    <row r="129" spans="1:9" ht="12.75" customHeight="1" x14ac:dyDescent="0.2">
      <c r="A129" s="162"/>
      <c r="B129" s="78" t="s">
        <v>16</v>
      </c>
      <c r="C129" s="45">
        <v>82607.89</v>
      </c>
      <c r="D129" s="48">
        <f t="shared" si="3"/>
        <v>-3.5827492632254709</v>
      </c>
      <c r="E129" s="48">
        <f>100*(SUM(C122:C129)/SUM(C110:C117)-1)</f>
        <v>-31.39725785944033</v>
      </c>
      <c r="F129" s="48">
        <f t="shared" si="1"/>
        <v>-16.636811459629598</v>
      </c>
      <c r="G129" s="48">
        <f t="shared" si="2"/>
        <v>-21.532713384604317</v>
      </c>
      <c r="H129" s="62"/>
      <c r="I129" s="51"/>
    </row>
    <row r="130" spans="1:9" ht="12.75" customHeight="1" x14ac:dyDescent="0.2">
      <c r="A130" s="162"/>
      <c r="B130" s="78" t="s">
        <v>17</v>
      </c>
      <c r="C130" s="45">
        <v>92460.58</v>
      </c>
      <c r="D130" s="48">
        <f t="shared" si="3"/>
        <v>11.927056846507034</v>
      </c>
      <c r="E130" s="48">
        <f>100*(SUM(C122:C130)/SUM(C110:C118)-1)</f>
        <v>-28.773849333548085</v>
      </c>
      <c r="F130" s="48">
        <f t="shared" si="1"/>
        <v>-7.3361657619358533</v>
      </c>
      <c r="G130" s="48">
        <f t="shared" si="2"/>
        <v>-21.751516379812021</v>
      </c>
      <c r="H130" s="62"/>
      <c r="I130" s="51"/>
    </row>
    <row r="131" spans="1:9" ht="12.75" customHeight="1" x14ac:dyDescent="0.2">
      <c r="A131" s="162"/>
      <c r="B131" s="78" t="s">
        <v>18</v>
      </c>
      <c r="C131" s="45">
        <v>99349.9</v>
      </c>
      <c r="D131" s="48">
        <f t="shared" si="3"/>
        <v>7.4510888856634816</v>
      </c>
      <c r="E131" s="48">
        <f>100*(SUM(C122:C131)/SUM(C110:C119)-1)</f>
        <v>-27.465085944697609</v>
      </c>
      <c r="F131" s="48">
        <f t="shared" si="1"/>
        <v>-17.521833698611943</v>
      </c>
      <c r="G131" s="48">
        <f t="shared" si="2"/>
        <v>-23.972089933344286</v>
      </c>
      <c r="H131" s="62"/>
      <c r="I131" s="51"/>
    </row>
    <row r="132" spans="1:9" ht="12.75" customHeight="1" x14ac:dyDescent="0.2">
      <c r="A132" s="162"/>
      <c r="B132" s="78" t="s">
        <v>19</v>
      </c>
      <c r="C132" s="45">
        <v>84993.81</v>
      </c>
      <c r="D132" s="48">
        <f t="shared" si="3"/>
        <v>-14.450029642707241</v>
      </c>
      <c r="E132" s="48">
        <f>100*(SUM(C122:C132)/SUM(C110:C120)-1)</f>
        <v>-26.435721695330074</v>
      </c>
      <c r="F132" s="48">
        <f t="shared" si="1"/>
        <v>-15.885814099059093</v>
      </c>
      <c r="G132" s="48">
        <f t="shared" si="2"/>
        <v>-24.92756660044131</v>
      </c>
      <c r="H132" s="62"/>
      <c r="I132" s="51"/>
    </row>
    <row r="133" spans="1:9" ht="12.75" customHeight="1" x14ac:dyDescent="0.2">
      <c r="A133" s="162"/>
      <c r="B133" s="78" t="s">
        <v>20</v>
      </c>
      <c r="C133" s="44">
        <v>78670.510000000009</v>
      </c>
      <c r="D133" s="48">
        <f t="shared" si="3"/>
        <v>-7.4397182571295346</v>
      </c>
      <c r="E133" s="48">
        <f>100*(SUM(C122:C133)/SUM(C110:C121)-1)</f>
        <v>-25.361553935320579</v>
      </c>
      <c r="F133" s="48">
        <f t="shared" si="1"/>
        <v>-11.649617073706942</v>
      </c>
      <c r="G133" s="48">
        <f t="shared" si="2"/>
        <v>-25.361553935320579</v>
      </c>
      <c r="H133" s="62"/>
      <c r="I133" s="51"/>
    </row>
    <row r="134" spans="1:9" ht="12.75" customHeight="1" x14ac:dyDescent="0.2">
      <c r="A134" s="166">
        <v>2021</v>
      </c>
      <c r="B134" s="78" t="s">
        <v>9</v>
      </c>
      <c r="C134" s="44">
        <v>73795.75</v>
      </c>
      <c r="D134" s="48">
        <f t="shared" si="3"/>
        <v>-6.1964260813867966</v>
      </c>
      <c r="E134" s="48">
        <f>100*(SUM(C134)/SUM(C122)-1)</f>
        <v>-16.242558721547219</v>
      </c>
      <c r="F134" s="48">
        <f t="shared" si="1"/>
        <v>-16.242558721547219</v>
      </c>
      <c r="G134" s="48">
        <f t="shared" si="2"/>
        <v>-26.391546357616114</v>
      </c>
      <c r="H134" s="62"/>
      <c r="I134" s="51"/>
    </row>
    <row r="135" spans="1:9" ht="12.75" customHeight="1" x14ac:dyDescent="0.2">
      <c r="A135" s="167"/>
      <c r="B135" s="78" t="s">
        <v>10</v>
      </c>
      <c r="C135" s="44">
        <v>92575.65</v>
      </c>
      <c r="D135" s="48">
        <f t="shared" si="3"/>
        <v>25.448484499446099</v>
      </c>
      <c r="E135" s="48">
        <f>100*(SUM(C134:C135)/SUM(C122:C123)-1)</f>
        <v>-13.376205945152829</v>
      </c>
      <c r="F135" s="48">
        <f t="shared" si="1"/>
        <v>-10.946856015616691</v>
      </c>
      <c r="G135" s="48">
        <f t="shared" si="2"/>
        <v>-27.084762285362007</v>
      </c>
      <c r="H135" s="62"/>
      <c r="I135" s="51"/>
    </row>
    <row r="136" spans="1:9" ht="12.75" customHeight="1" x14ac:dyDescent="0.2">
      <c r="A136" s="167"/>
      <c r="B136" s="78" t="s">
        <v>11</v>
      </c>
      <c r="C136" s="44">
        <v>106304.5</v>
      </c>
      <c r="D136" s="48">
        <f t="shared" ref="D136:D141" si="4">100*(C136/C135-1)</f>
        <v>14.829871569899877</v>
      </c>
      <c r="E136" s="48">
        <f>100*(SUM(C134:C136)/SUM(C122:C124)-1)</f>
        <v>3.8491329868545865</v>
      </c>
      <c r="F136" s="48">
        <f t="shared" ref="F136:F141" si="5">100*(C136/C124-1)</f>
        <v>50.771020001489205</v>
      </c>
      <c r="G136" s="48">
        <f t="shared" ref="G136:G141" si="6">100*(SUM(C125:C136)/SUM(C113:C124)-1)</f>
        <v>-21.29769026822429</v>
      </c>
      <c r="H136" s="51"/>
      <c r="I136" s="51"/>
    </row>
    <row r="137" spans="1:9" ht="12.75" customHeight="1" x14ac:dyDescent="0.2">
      <c r="A137" s="167"/>
      <c r="B137" s="78" t="s">
        <v>12</v>
      </c>
      <c r="C137" s="44">
        <v>93619.9</v>
      </c>
      <c r="D137" s="48">
        <f t="shared" si="4"/>
        <v>-11.932326477242272</v>
      </c>
      <c r="E137" s="48">
        <f>100*(SUM(C134:C137)/SUM(C122:C125)-1)</f>
        <v>38.915997560845298</v>
      </c>
      <c r="F137" s="48">
        <f t="shared" si="5"/>
        <v>8317.1634075073052</v>
      </c>
      <c r="G137" s="48">
        <f t="shared" si="6"/>
        <v>-5.4224316669317822</v>
      </c>
      <c r="H137" s="51"/>
      <c r="I137" s="51"/>
    </row>
    <row r="138" spans="1:9" ht="12.75" customHeight="1" x14ac:dyDescent="0.2">
      <c r="A138" s="167"/>
      <c r="B138" s="78" t="s">
        <v>13</v>
      </c>
      <c r="C138" s="44">
        <v>80191.279999999329</v>
      </c>
      <c r="D138" s="48">
        <f t="shared" si="4"/>
        <v>-14.343766656448754</v>
      </c>
      <c r="E138" s="48">
        <f>100*(SUM(C134:C138)/SUM(C122:C126)-1)</f>
        <v>42.132858690287669</v>
      </c>
      <c r="F138" s="48">
        <f t="shared" si="5"/>
        <v>58.945375911011297</v>
      </c>
      <c r="G138" s="48">
        <f t="shared" si="6"/>
        <v>2.8614086004389083</v>
      </c>
      <c r="H138" s="51"/>
      <c r="I138" s="51"/>
    </row>
    <row r="139" spans="1:9" ht="12.75" customHeight="1" x14ac:dyDescent="0.2">
      <c r="A139" s="167"/>
      <c r="B139" s="78" t="s">
        <v>14</v>
      </c>
      <c r="C139" s="44">
        <v>97115.05</v>
      </c>
      <c r="D139" s="48">
        <f t="shared" si="4"/>
        <v>21.104252232912124</v>
      </c>
      <c r="E139" s="48">
        <f>100*(SUM(C134:C139)/SUM(C122:C127)-1)</f>
        <v>38.998332742498846</v>
      </c>
      <c r="F139" s="48">
        <f t="shared" si="5"/>
        <v>26.202523009548194</v>
      </c>
      <c r="G139" s="48">
        <f t="shared" si="6"/>
        <v>6.1656250476033181</v>
      </c>
      <c r="H139" s="51"/>
      <c r="I139" s="51"/>
    </row>
    <row r="140" spans="1:9" ht="12.75" customHeight="1" x14ac:dyDescent="0.2">
      <c r="A140" s="167"/>
      <c r="B140" s="78" t="s">
        <v>15</v>
      </c>
      <c r="C140" s="44">
        <v>106784.75</v>
      </c>
      <c r="D140" s="48">
        <f t="shared" si="4"/>
        <v>9.9569531190067728</v>
      </c>
      <c r="E140" s="48">
        <f>100*(SUM(C134:C140)/SUM(C122:C128)-1)</f>
        <v>36.417270422448468</v>
      </c>
      <c r="F140" s="48">
        <f t="shared" si="5"/>
        <v>24.635697820314562</v>
      </c>
      <c r="G140" s="48">
        <f t="shared" si="6"/>
        <v>10.371966624084816</v>
      </c>
      <c r="H140" s="51"/>
      <c r="I140" s="51"/>
    </row>
    <row r="141" spans="1:9" ht="12.75" customHeight="1" x14ac:dyDescent="0.2">
      <c r="A141" s="167"/>
      <c r="B141" s="78" t="s">
        <v>16</v>
      </c>
      <c r="C141" s="44">
        <v>110136.55</v>
      </c>
      <c r="D141" s="48">
        <f t="shared" si="4"/>
        <v>3.138837708567932</v>
      </c>
      <c r="E141" s="48">
        <f>100*(SUM(C134:C141)/SUM(C122:C129)-1)</f>
        <v>35.960528862118622</v>
      </c>
      <c r="F141" s="48">
        <f t="shared" si="5"/>
        <v>33.324492369917699</v>
      </c>
      <c r="G141" s="48">
        <f t="shared" si="6"/>
        <v>15.087323107093265</v>
      </c>
      <c r="H141" s="51"/>
      <c r="I141" s="51"/>
    </row>
    <row r="142" spans="1:9" ht="12.75" customHeight="1" x14ac:dyDescent="0.2">
      <c r="A142" s="167"/>
      <c r="B142" s="78" t="s">
        <v>17</v>
      </c>
      <c r="C142" s="44">
        <v>122856.48999999999</v>
      </c>
      <c r="D142" s="48">
        <f t="shared" ref="D142:D165" si="7">100*(C142/C141-1)</f>
        <v>11.549245005404639</v>
      </c>
      <c r="E142" s="48">
        <f>100*(SUM(C134:C142)/SUM(C122:C130)-1)</f>
        <v>35.52277703497306</v>
      </c>
      <c r="F142" s="48">
        <f t="shared" ref="F142:F165" si="8">100*(C142/C130-1)</f>
        <v>32.874453091252498</v>
      </c>
      <c r="G142" s="48">
        <f t="shared" ref="G142:G165" si="9">100*(SUM(C131:C142)/SUM(C119:C130)-1)</f>
        <v>19.121126238897169</v>
      </c>
      <c r="H142" s="51"/>
      <c r="I142" s="51"/>
    </row>
    <row r="143" spans="1:9" ht="12.75" customHeight="1" x14ac:dyDescent="0.2">
      <c r="A143" s="82"/>
      <c r="B143" s="77" t="s">
        <v>18</v>
      </c>
      <c r="C143" s="44">
        <v>117728.01000000001</v>
      </c>
      <c r="D143" s="48">
        <f t="shared" si="7"/>
        <v>-4.1743663684352228</v>
      </c>
      <c r="E143" s="48">
        <f>100*(SUM(C134:C143)/SUM(C122:C131)-1)</f>
        <v>33.271158812101767</v>
      </c>
      <c r="F143" s="48">
        <f t="shared" si="8"/>
        <v>18.498367889650623</v>
      </c>
      <c r="G143" s="48">
        <f t="shared" si="9"/>
        <v>23.744656091235463</v>
      </c>
      <c r="H143" s="51"/>
      <c r="I143" s="51"/>
    </row>
    <row r="144" spans="1:9" ht="12.75" customHeight="1" x14ac:dyDescent="0.2">
      <c r="A144" s="81"/>
      <c r="B144" s="77" t="s">
        <v>19</v>
      </c>
      <c r="C144" s="44">
        <v>112764.95</v>
      </c>
      <c r="D144" s="48">
        <f t="shared" si="7"/>
        <v>-4.2157002399004329</v>
      </c>
      <c r="E144" s="48">
        <f>100*(SUM(C134:C144)/SUM(C122:C132)-1)</f>
        <v>33.210491430119625</v>
      </c>
      <c r="F144" s="48">
        <f t="shared" si="8"/>
        <v>32.674308870257732</v>
      </c>
      <c r="G144" s="48">
        <f t="shared" si="9"/>
        <v>28.89312016666219</v>
      </c>
      <c r="H144" s="51"/>
      <c r="I144" s="51"/>
    </row>
    <row r="145" spans="1:11" ht="12.75" customHeight="1" x14ac:dyDescent="0.2">
      <c r="A145" s="82"/>
      <c r="B145" s="77" t="s">
        <v>20</v>
      </c>
      <c r="C145" s="44">
        <v>103121.74000000149</v>
      </c>
      <c r="D145" s="48">
        <f t="shared" si="7"/>
        <v>-8.55160224874707</v>
      </c>
      <c r="E145" s="48">
        <f>100*(SUM(C134:C145)/SUM(C122:C133)-1)</f>
        <v>33.027331225473056</v>
      </c>
      <c r="F145" s="48">
        <f t="shared" si="8"/>
        <v>31.080553564482383</v>
      </c>
      <c r="G145" s="48">
        <f t="shared" si="9"/>
        <v>33.027331225473056</v>
      </c>
      <c r="H145" s="51"/>
      <c r="I145" s="51"/>
    </row>
    <row r="146" spans="1:11" ht="12.75" customHeight="1" x14ac:dyDescent="0.2">
      <c r="A146" s="83"/>
      <c r="B146" s="77" t="s">
        <v>9</v>
      </c>
      <c r="C146" s="44">
        <v>95639.549924509003</v>
      </c>
      <c r="D146" s="48">
        <f t="shared" si="7"/>
        <v>-7.255686410539985</v>
      </c>
      <c r="E146" s="48">
        <f>100*(SUM(C146)/SUM(C134)-1)</f>
        <v>29.600349511332304</v>
      </c>
      <c r="F146" s="48">
        <f t="shared" si="8"/>
        <v>29.600349511332304</v>
      </c>
      <c r="G146" s="48">
        <f t="shared" si="9"/>
        <v>37.566967975530716</v>
      </c>
      <c r="H146" s="51"/>
      <c r="I146" s="51"/>
    </row>
    <row r="147" spans="1:11" ht="12.75" customHeight="1" x14ac:dyDescent="0.2">
      <c r="A147" s="82"/>
      <c r="B147" s="77" t="s">
        <v>10</v>
      </c>
      <c r="C147" s="44">
        <v>122669.48065238832</v>
      </c>
      <c r="D147" s="48">
        <f t="shared" si="7"/>
        <v>28.262293945564142</v>
      </c>
      <c r="E147" s="48">
        <f>100*(SUM(C146:C147)/SUM(C134:C135)-1)</f>
        <v>31.217883949343062</v>
      </c>
      <c r="F147" s="48">
        <f t="shared" si="8"/>
        <v>32.507285287641331</v>
      </c>
      <c r="G147" s="48">
        <f t="shared" si="9"/>
        <v>42.712163369063425</v>
      </c>
      <c r="H147" s="51"/>
      <c r="I147" s="51"/>
    </row>
    <row r="148" spans="1:11" ht="12.75" customHeight="1" x14ac:dyDescent="0.2">
      <c r="A148" s="82"/>
      <c r="B148" s="77" t="s">
        <v>11</v>
      </c>
      <c r="C148" s="44">
        <v>130708.57455040241</v>
      </c>
      <c r="D148" s="48">
        <f t="shared" si="7"/>
        <v>6.5534588189825937</v>
      </c>
      <c r="E148" s="48">
        <f>100*(SUM(C146:C148)/SUM(C134:C136)-1)</f>
        <v>27.997232291999286</v>
      </c>
      <c r="F148" s="48">
        <f t="shared" si="8"/>
        <v>22.956765283127623</v>
      </c>
      <c r="G148" s="48">
        <f t="shared" si="9"/>
        <v>39.827370442498264</v>
      </c>
      <c r="H148" s="51"/>
      <c r="I148" s="51"/>
    </row>
    <row r="149" spans="1:11" ht="12.75" customHeight="1" x14ac:dyDescent="0.2">
      <c r="A149" s="82"/>
      <c r="B149" s="77" t="s">
        <v>12</v>
      </c>
      <c r="C149" s="44">
        <v>109886.78250374411</v>
      </c>
      <c r="D149" s="48">
        <f t="shared" si="7"/>
        <v>-15.929935827300479</v>
      </c>
      <c r="E149" s="48">
        <f>100*(SUM(C146:C149)/SUM(C134:C137)-1)</f>
        <v>25.282459594416263</v>
      </c>
      <c r="F149" s="48">
        <f t="shared" si="8"/>
        <v>17.375453833793998</v>
      </c>
      <c r="G149" s="48">
        <f t="shared" si="9"/>
        <v>28.713012164789163</v>
      </c>
      <c r="H149" s="51"/>
      <c r="I149" s="51"/>
    </row>
    <row r="150" spans="1:11" ht="12.75" customHeight="1" x14ac:dyDescent="0.2">
      <c r="A150" s="82"/>
      <c r="B150" s="77" t="s">
        <v>13</v>
      </c>
      <c r="C150" s="44">
        <v>120993.11502149058</v>
      </c>
      <c r="D150" s="48">
        <f t="shared" si="7"/>
        <v>10.107068625262606</v>
      </c>
      <c r="E150" s="48">
        <f>100*(SUM(C146:C150)/SUM(C134:C138)-1)</f>
        <v>29.880018622831184</v>
      </c>
      <c r="F150" s="48">
        <f t="shared" si="8"/>
        <v>50.880638170997642</v>
      </c>
      <c r="G150" s="48">
        <f t="shared" si="9"/>
        <v>28.95400175723395</v>
      </c>
      <c r="H150" s="51"/>
      <c r="I150" s="51"/>
    </row>
    <row r="151" spans="1:11" ht="12.75" customHeight="1" x14ac:dyDescent="0.2">
      <c r="A151" s="81">
        <v>2022</v>
      </c>
      <c r="B151" s="77" t="s">
        <v>14</v>
      </c>
      <c r="C151" s="44">
        <v>121789.38915730131</v>
      </c>
      <c r="D151" s="48">
        <f t="shared" si="7"/>
        <v>0.65811524537515709</v>
      </c>
      <c r="E151" s="48">
        <f>100*(SUM(C146:C151)/SUM(C134:C139)-1)</f>
        <v>29.080968062033975</v>
      </c>
      <c r="F151" s="48">
        <f t="shared" si="8"/>
        <v>25.407327862469621</v>
      </c>
      <c r="G151" s="48">
        <f t="shared" si="9"/>
        <v>28.829672552975083</v>
      </c>
      <c r="H151" s="51"/>
      <c r="I151" s="51"/>
    </row>
    <row r="152" spans="1:11" ht="12.75" customHeight="1" x14ac:dyDescent="0.2">
      <c r="A152" s="82"/>
      <c r="B152" s="77" t="s">
        <v>15</v>
      </c>
      <c r="C152" s="44">
        <v>128135.07508297921</v>
      </c>
      <c r="D152" s="48">
        <f t="shared" si="7"/>
        <v>5.2103766753291758</v>
      </c>
      <c r="E152" s="48">
        <f>100*(SUM(C146:C152)/SUM(C134:C140)-1)</f>
        <v>27.588977024385187</v>
      </c>
      <c r="F152" s="48">
        <f t="shared" si="8"/>
        <v>19.993796008305686</v>
      </c>
      <c r="G152" s="48">
        <f t="shared" si="9"/>
        <v>28.292948685080567</v>
      </c>
      <c r="H152" s="51"/>
      <c r="I152" s="51"/>
    </row>
    <row r="153" spans="1:11" ht="12.75" customHeight="1" x14ac:dyDescent="0.2">
      <c r="A153" s="82"/>
      <c r="B153" s="77" t="s">
        <v>16</v>
      </c>
      <c r="C153" s="44">
        <v>142564.25026178331</v>
      </c>
      <c r="D153" s="48">
        <f t="shared" si="7"/>
        <v>11.260909762186412</v>
      </c>
      <c r="E153" s="48">
        <f>100*(SUM(C146:C153)/SUM(C134:C141)-1)</f>
        <v>27.857496402786541</v>
      </c>
      <c r="F153" s="48">
        <f t="shared" si="8"/>
        <v>29.443177820426826</v>
      </c>
      <c r="G153" s="48">
        <f t="shared" si="9"/>
        <v>28.034020910104918</v>
      </c>
      <c r="H153" s="51"/>
      <c r="I153" s="51"/>
    </row>
    <row r="154" spans="1:11" ht="12.75" customHeight="1" x14ac:dyDescent="0.2">
      <c r="A154" s="82"/>
      <c r="B154" s="77" t="s">
        <v>17</v>
      </c>
      <c r="C154" s="44">
        <v>145863.07696733187</v>
      </c>
      <c r="D154" s="48">
        <f t="shared" si="7"/>
        <v>2.3139228098847386</v>
      </c>
      <c r="E154" s="48">
        <f>100*(SUM(C146:C154)/SUM(C134:C142)-1)</f>
        <v>26.587583530530168</v>
      </c>
      <c r="F154" s="48">
        <f t="shared" si="8"/>
        <v>18.726391228767714</v>
      </c>
      <c r="G154" s="48">
        <f t="shared" si="9"/>
        <v>26.646145811765276</v>
      </c>
      <c r="H154" s="51"/>
      <c r="I154" s="51"/>
    </row>
    <row r="155" spans="1:11" ht="12.75" customHeight="1" x14ac:dyDescent="0.2">
      <c r="A155" s="82"/>
      <c r="B155" s="77" t="s">
        <v>18</v>
      </c>
      <c r="C155" s="44">
        <v>139277.48564155173</v>
      </c>
      <c r="D155" s="48">
        <f t="shared" si="7"/>
        <v>-4.5149132067569653</v>
      </c>
      <c r="E155" s="48">
        <f>100*(SUM(C146:C155)/SUM(C134:C143)-1)</f>
        <v>25.613507003533798</v>
      </c>
      <c r="F155" s="48">
        <f t="shared" si="8"/>
        <v>18.304459271461159</v>
      </c>
      <c r="G155" s="48">
        <f t="shared" si="9"/>
        <v>26.497988749601809</v>
      </c>
      <c r="H155" s="51"/>
      <c r="I155" s="51"/>
    </row>
    <row r="156" spans="1:11" ht="12.75" customHeight="1" x14ac:dyDescent="0.2">
      <c r="A156" s="82"/>
      <c r="B156" s="77" t="s">
        <v>19</v>
      </c>
      <c r="C156" s="44">
        <v>133111.16791267396</v>
      </c>
      <c r="D156" s="48">
        <f t="shared" si="7"/>
        <v>-4.4273614651168858</v>
      </c>
      <c r="E156" s="48">
        <f>100*(SUM(C146:C156)/SUM(C134:C144)-1)</f>
        <v>24.84709634695086</v>
      </c>
      <c r="F156" s="48">
        <f t="shared" si="8"/>
        <v>18.04303368437974</v>
      </c>
      <c r="G156" s="48">
        <f t="shared" si="9"/>
        <v>25.258309274277877</v>
      </c>
      <c r="H156" s="51"/>
      <c r="I156" s="51"/>
    </row>
    <row r="157" spans="1:11" ht="12.75" customHeight="1" x14ac:dyDescent="0.2">
      <c r="A157" s="143"/>
      <c r="B157" s="77" t="s">
        <v>20</v>
      </c>
      <c r="C157" s="44">
        <v>124917.19614813282</v>
      </c>
      <c r="D157" s="48">
        <f t="shared" si="7"/>
        <v>-6.1557357605912522</v>
      </c>
      <c r="E157" s="48">
        <f>100*(SUM(C146:C157)/SUM(C134:C145)-1)</f>
        <v>24.532608354857601</v>
      </c>
      <c r="F157" s="48">
        <f t="shared" si="8"/>
        <v>21.135655922922769</v>
      </c>
      <c r="G157" s="48">
        <f t="shared" si="9"/>
        <v>24.532608354857601</v>
      </c>
      <c r="H157" s="51"/>
      <c r="I157" s="51"/>
      <c r="J157" s="51"/>
      <c r="K157" s="148"/>
    </row>
    <row r="158" spans="1:11" ht="12.75" customHeight="1" x14ac:dyDescent="0.2">
      <c r="A158" s="144"/>
      <c r="B158" s="77" t="s">
        <v>9</v>
      </c>
      <c r="C158" s="44">
        <v>109436.44262988713</v>
      </c>
      <c r="D158" s="48">
        <f t="shared" si="7"/>
        <v>-12.392812195278434</v>
      </c>
      <c r="E158" s="48">
        <f>100*(SUM(C158)/SUM(C146)-1)</f>
        <v>14.425928098018437</v>
      </c>
      <c r="F158" s="48">
        <f t="shared" si="8"/>
        <v>14.425928098018437</v>
      </c>
      <c r="G158" s="48">
        <f t="shared" si="9"/>
        <v>23.450484900432755</v>
      </c>
      <c r="H158" s="51"/>
      <c r="I158" s="51"/>
      <c r="J158" s="51"/>
      <c r="K158" s="148"/>
    </row>
    <row r="159" spans="1:11" ht="12.75" customHeight="1" x14ac:dyDescent="0.2">
      <c r="A159" s="145"/>
      <c r="B159" s="77" t="s">
        <v>10</v>
      </c>
      <c r="C159" s="44">
        <v>135237.09048874333</v>
      </c>
      <c r="D159" s="48">
        <f t="shared" si="7"/>
        <v>23.575919720009274</v>
      </c>
      <c r="E159" s="48">
        <f>100*(SUM(C158:C159)/SUM(C146:C147)-1)</f>
        <v>12.076688935891955</v>
      </c>
      <c r="F159" s="48">
        <f t="shared" si="8"/>
        <v>10.245099082116571</v>
      </c>
      <c r="G159" s="48">
        <f t="shared" si="9"/>
        <v>21.513157669766404</v>
      </c>
      <c r="H159" s="51"/>
      <c r="I159" s="51"/>
      <c r="J159" s="51"/>
      <c r="K159" s="148"/>
    </row>
    <row r="160" spans="1:11" ht="12.75" customHeight="1" x14ac:dyDescent="0.2">
      <c r="A160" s="145"/>
      <c r="B160" s="77" t="s">
        <v>11</v>
      </c>
      <c r="C160" s="44">
        <v>145416.41226911324</v>
      </c>
      <c r="D160" s="48">
        <f t="shared" si="7"/>
        <v>7.5270192101753342</v>
      </c>
      <c r="E160" s="48">
        <f>100*(SUM(C158:C160)/SUM(C146:C148)-1)</f>
        <v>11.767985241163803</v>
      </c>
      <c r="F160" s="48">
        <f t="shared" si="8"/>
        <v>11.252389347295155</v>
      </c>
      <c r="G160" s="48">
        <f t="shared" si="9"/>
        <v>20.357516745036651</v>
      </c>
      <c r="H160" s="51"/>
      <c r="I160" s="51"/>
      <c r="J160" s="51"/>
      <c r="K160" s="148"/>
    </row>
    <row r="161" spans="1:11" ht="12.75" customHeight="1" x14ac:dyDescent="0.2">
      <c r="A161" s="145"/>
      <c r="B161" s="77" t="s">
        <v>12</v>
      </c>
      <c r="C161" s="44">
        <v>123317.49573536753</v>
      </c>
      <c r="D161" s="48">
        <f t="shared" si="7"/>
        <v>-15.196989245511439</v>
      </c>
      <c r="E161" s="48">
        <f>100*(SUM(C158:C161)/SUM(C146:C149)-1)</f>
        <v>11.876777594876152</v>
      </c>
      <c r="F161" s="48">
        <f t="shared" si="8"/>
        <v>12.22231912301719</v>
      </c>
      <c r="G161" s="48">
        <f t="shared" si="9"/>
        <v>19.88808428137947</v>
      </c>
      <c r="H161" s="51"/>
      <c r="I161" s="51"/>
      <c r="J161" s="51"/>
      <c r="K161" s="148"/>
    </row>
    <row r="162" spans="1:11" ht="12.75" customHeight="1" x14ac:dyDescent="0.2">
      <c r="A162" s="145">
        <v>2023</v>
      </c>
      <c r="B162" s="77" t="s">
        <v>13</v>
      </c>
      <c r="C162" s="44">
        <v>147667.52410464027</v>
      </c>
      <c r="D162" s="48">
        <f t="shared" si="7"/>
        <v>19.745801862151446</v>
      </c>
      <c r="E162" s="48">
        <f>100*(SUM(C158:C162)/SUM(C146:C150)-1)</f>
        <v>13.998588061493589</v>
      </c>
      <c r="F162" s="48">
        <f t="shared" si="8"/>
        <v>22.046220628679425</v>
      </c>
      <c r="G162" s="48">
        <f t="shared" si="9"/>
        <v>18.241013323167145</v>
      </c>
      <c r="H162" s="51"/>
      <c r="I162" s="51"/>
      <c r="J162" s="51"/>
      <c r="K162" s="148"/>
    </row>
    <row r="163" spans="1:11" ht="12.75" customHeight="1" x14ac:dyDescent="0.2">
      <c r="A163" s="145"/>
      <c r="B163" s="77" t="s">
        <v>14</v>
      </c>
      <c r="C163" s="44">
        <v>151056.61158056228</v>
      </c>
      <c r="D163" s="48">
        <f t="shared" si="7"/>
        <v>2.2950797722594896</v>
      </c>
      <c r="E163" s="48">
        <f>100*(SUM(C158:C163)/SUM(C146:C151)-1)</f>
        <v>15.739881461033445</v>
      </c>
      <c r="F163" s="48">
        <f t="shared" si="8"/>
        <v>24.0310117537907</v>
      </c>
      <c r="G163" s="48">
        <f t="shared" si="9"/>
        <v>18.247706302066401</v>
      </c>
      <c r="H163" s="51"/>
      <c r="I163" s="51"/>
      <c r="J163" s="51"/>
      <c r="K163" s="148"/>
    </row>
    <row r="164" spans="1:11" ht="12.75" customHeight="1" x14ac:dyDescent="0.2">
      <c r="A164" s="145"/>
      <c r="B164" s="77" t="s">
        <v>15</v>
      </c>
      <c r="C164" s="44">
        <v>156667.79665221786</v>
      </c>
      <c r="D164" s="48">
        <f t="shared" si="7"/>
        <v>3.7146239498845102</v>
      </c>
      <c r="E164" s="48">
        <f>100*(SUM(C158:C164)/SUM(C146:C152)-1)</f>
        <v>16.74785822892877</v>
      </c>
      <c r="F164" s="48">
        <f t="shared" si="8"/>
        <v>22.267690209539492</v>
      </c>
      <c r="G164" s="48">
        <f t="shared" si="9"/>
        <v>18.48305304772493</v>
      </c>
      <c r="H164" s="51"/>
      <c r="I164" s="51"/>
      <c r="J164" s="51"/>
      <c r="K164" s="148"/>
    </row>
    <row r="165" spans="1:11" ht="12.75" customHeight="1" x14ac:dyDescent="0.2">
      <c r="A165" s="145"/>
      <c r="B165" s="77" t="s">
        <v>16</v>
      </c>
      <c r="C165" s="44">
        <v>177182.97954107379</v>
      </c>
      <c r="D165" s="48">
        <f t="shared" si="7"/>
        <v>13.094703140810072</v>
      </c>
      <c r="E165" s="48">
        <f>100*(SUM(C158:C165)/SUM(C146:C153)-1)</f>
        <v>17.852591160226993</v>
      </c>
      <c r="F165" s="48">
        <f t="shared" si="8"/>
        <v>24.28289645947137</v>
      </c>
      <c r="G165" s="48">
        <f t="shared" si="9"/>
        <v>18.216924321023775</v>
      </c>
      <c r="H165" s="51"/>
      <c r="I165" s="51"/>
      <c r="J165" s="51"/>
      <c r="K165" s="148"/>
    </row>
    <row r="166" spans="1:11" ht="12.75" customHeight="1" x14ac:dyDescent="0.2">
      <c r="A166" s="145"/>
      <c r="B166" s="77" t="s">
        <v>17</v>
      </c>
      <c r="C166" s="44">
        <v>185158.17771737144</v>
      </c>
      <c r="D166" s="48">
        <f t="shared" ref="D166:D170" si="10">100*(C166/C165-1)</f>
        <v>4.5011085133314754</v>
      </c>
      <c r="E166" s="48">
        <f>100*(SUM(C158:C166)/SUM(C146:C154)-1)</f>
        <v>19.037904849670674</v>
      </c>
      <c r="F166" s="48">
        <f t="shared" ref="F166:F170" si="11">100*(C166/C154-1)</f>
        <v>26.939717416519503</v>
      </c>
      <c r="G166" s="48">
        <f t="shared" ref="G166:G170" si="12">100*(SUM(C155:C166)/SUM(C143:C154)-1)</f>
        <v>19.050158101529124</v>
      </c>
      <c r="H166" s="51"/>
      <c r="I166" s="51"/>
      <c r="J166" s="51"/>
      <c r="K166" s="148"/>
    </row>
    <row r="167" spans="1:11" ht="12.75" customHeight="1" x14ac:dyDescent="0.2">
      <c r="A167" s="145"/>
      <c r="B167" s="77" t="s">
        <v>18</v>
      </c>
      <c r="C167" s="44">
        <v>176626.74556356465</v>
      </c>
      <c r="D167" s="48">
        <f t="shared" si="10"/>
        <v>-4.6076453435555553</v>
      </c>
      <c r="E167" s="48">
        <f>100*(SUM(C158:C167)/SUM(C146:C155)-1)</f>
        <v>19.899416898789667</v>
      </c>
      <c r="F167" s="48">
        <f t="shared" si="11"/>
        <v>26.816437523962765</v>
      </c>
      <c r="G167" s="48">
        <f t="shared" si="12"/>
        <v>19.843864372082809</v>
      </c>
      <c r="H167" s="51"/>
      <c r="I167" s="51"/>
      <c r="J167" s="51"/>
      <c r="K167" s="148"/>
    </row>
    <row r="168" spans="1:11" ht="12.75" customHeight="1" x14ac:dyDescent="0.2">
      <c r="A168" s="145"/>
      <c r="B168" s="77" t="s">
        <v>19</v>
      </c>
      <c r="C168" s="44">
        <v>167162.358126971</v>
      </c>
      <c r="D168" s="48">
        <f t="shared" si="10"/>
        <v>-5.3584112680078793</v>
      </c>
      <c r="E168" s="48">
        <f>100*(SUM(C158:C168)/SUM(C146:C156)-1)</f>
        <v>20.443256795086494</v>
      </c>
      <c r="F168" s="48">
        <f t="shared" si="11"/>
        <v>25.581016790894594</v>
      </c>
      <c r="G168" s="48">
        <f t="shared" si="12"/>
        <v>20.491056587399825</v>
      </c>
      <c r="H168" s="51"/>
      <c r="I168" s="51"/>
      <c r="J168" s="51"/>
      <c r="K168" s="148"/>
    </row>
    <row r="169" spans="1:11" ht="12.75" customHeight="1" x14ac:dyDescent="0.2">
      <c r="A169" s="149"/>
      <c r="B169" s="77" t="s">
        <v>20</v>
      </c>
      <c r="C169" s="44">
        <v>127623.10047608032</v>
      </c>
      <c r="D169" s="48">
        <f t="shared" si="10"/>
        <v>-23.653206435899865</v>
      </c>
      <c r="E169" s="48">
        <f>100*(SUM(C158:C169)/SUM(C146:C157)-1)</f>
        <v>18.936796343622753</v>
      </c>
      <c r="F169" s="48">
        <f t="shared" si="11"/>
        <v>2.1661583924271754</v>
      </c>
      <c r="G169" s="48">
        <f t="shared" si="12"/>
        <v>18.936796343622753</v>
      </c>
      <c r="H169" s="51"/>
      <c r="I169" s="51"/>
      <c r="J169" s="51"/>
      <c r="K169" s="148"/>
    </row>
    <row r="170" spans="1:11" ht="12.75" customHeight="1" x14ac:dyDescent="0.2">
      <c r="A170" s="166">
        <v>2024</v>
      </c>
      <c r="B170" s="77" t="s">
        <v>9</v>
      </c>
      <c r="C170" s="44">
        <v>112451.51580136127</v>
      </c>
      <c r="D170" s="48">
        <f t="shared" si="10"/>
        <v>-11.887804494737676</v>
      </c>
      <c r="E170" s="48">
        <f>100*(SUM(C170)/SUM(C158)-1)</f>
        <v>2.7550906252235219</v>
      </c>
      <c r="F170" s="48">
        <f t="shared" si="11"/>
        <v>2.7550906252235219</v>
      </c>
      <c r="G170" s="48">
        <f t="shared" si="12"/>
        <v>18.060967320132271</v>
      </c>
      <c r="H170" s="51"/>
      <c r="I170" s="51"/>
      <c r="J170" s="51"/>
      <c r="K170" s="148"/>
    </row>
    <row r="171" spans="1:11" ht="12.75" customHeight="1" x14ac:dyDescent="0.2">
      <c r="A171" s="167"/>
      <c r="B171" s="77" t="s">
        <v>10</v>
      </c>
      <c r="C171" s="44">
        <v>164486.88701299176</v>
      </c>
      <c r="D171" s="48">
        <f t="shared" ref="D171:D183" si="13">100*(C171/C170-1)</f>
        <v>46.273605865436096</v>
      </c>
      <c r="E171" s="48">
        <f>100*(SUM(C170:C171)/SUM(C158:C159)-1)</f>
        <v>13.186906358228301</v>
      </c>
      <c r="F171" s="48">
        <f t="shared" ref="F171:F183" si="14">100*(C171/C159-1)</f>
        <v>21.628531358180236</v>
      </c>
      <c r="G171" s="48">
        <f t="shared" ref="G171:G183" si="15">100*(SUM(C160:C171)/SUM(C148:C159)-1)</f>
        <v>18.995669385599466</v>
      </c>
      <c r="H171" s="51"/>
      <c r="I171" s="51"/>
      <c r="J171" s="51"/>
      <c r="K171" s="148"/>
    </row>
    <row r="172" spans="1:11" ht="12.75" customHeight="1" x14ac:dyDescent="0.2">
      <c r="A172" s="167"/>
      <c r="B172" s="77" t="s">
        <v>11</v>
      </c>
      <c r="C172" s="44">
        <v>145603.26475836794</v>
      </c>
      <c r="D172" s="48">
        <f t="shared" si="13"/>
        <v>-11.480320770574458</v>
      </c>
      <c r="E172" s="48">
        <f>100*(SUM(C170:C172)/SUM(C158:C160)-1)</f>
        <v>8.3190357938399693</v>
      </c>
      <c r="F172" s="48">
        <f t="shared" si="14"/>
        <v>0.12849477327834258</v>
      </c>
      <c r="G172" s="48">
        <f t="shared" si="15"/>
        <v>17.883339195280779</v>
      </c>
      <c r="H172" s="51"/>
      <c r="I172" s="51"/>
      <c r="J172" s="51"/>
      <c r="K172" s="148"/>
    </row>
    <row r="173" spans="1:11" ht="12.75" customHeight="1" x14ac:dyDescent="0.2">
      <c r="A173" s="167"/>
      <c r="B173" s="77" t="s">
        <v>12</v>
      </c>
      <c r="C173" s="44">
        <v>152790.16858539614</v>
      </c>
      <c r="D173" s="48">
        <f t="shared" si="13"/>
        <v>4.9359496429939531</v>
      </c>
      <c r="E173" s="48">
        <f>100*(SUM(C170:C173)/SUM(C158:C161)-1)</f>
        <v>12.061452576445376</v>
      </c>
      <c r="F173" s="48">
        <f t="shared" si="14"/>
        <v>23.899830818228196</v>
      </c>
      <c r="G173" s="48">
        <f t="shared" si="15"/>
        <v>18.752103145442799</v>
      </c>
      <c r="H173" s="51"/>
      <c r="I173" s="51"/>
      <c r="J173" s="51"/>
      <c r="K173" s="148"/>
    </row>
    <row r="174" spans="1:11" ht="12.75" customHeight="1" x14ac:dyDescent="0.2">
      <c r="A174" s="167"/>
      <c r="B174" s="77" t="s">
        <v>13</v>
      </c>
      <c r="C174" s="44">
        <v>152358.32209572746</v>
      </c>
      <c r="D174" s="48">
        <f t="shared" si="13"/>
        <v>-0.28264023377087</v>
      </c>
      <c r="E174" s="48">
        <f>100*(SUM(C170:C174)/SUM(C158:C162)-1)</f>
        <v>10.076798627995665</v>
      </c>
      <c r="F174" s="48">
        <f>100*(C174/C162-1)</f>
        <v>3.1765941899067895</v>
      </c>
      <c r="G174" s="48">
        <f t="shared" si="15"/>
        <v>17.062050365871741</v>
      </c>
      <c r="H174" s="51"/>
      <c r="I174" s="51"/>
      <c r="J174" s="51"/>
      <c r="K174" s="148"/>
    </row>
    <row r="175" spans="1:11" ht="12.75" customHeight="1" x14ac:dyDescent="0.2">
      <c r="A175" s="167"/>
      <c r="B175" s="77" t="s">
        <v>14</v>
      </c>
      <c r="C175" s="44">
        <v>141384.04785435108</v>
      </c>
      <c r="D175" s="48">
        <f t="shared" si="13"/>
        <v>-7.2029371880855901</v>
      </c>
      <c r="E175" s="48">
        <f>100*(SUM(C170:C175)/SUM(C158:C163)-1)</f>
        <v>7.0115029295704678</v>
      </c>
      <c r="F175" s="48">
        <f t="shared" si="14"/>
        <v>-6.4032706844166061</v>
      </c>
      <c r="G175" s="48">
        <f t="shared" si="15"/>
        <v>14.360120537759258</v>
      </c>
      <c r="H175" s="51"/>
      <c r="I175" s="51"/>
      <c r="J175" s="51"/>
      <c r="K175" s="148"/>
    </row>
    <row r="176" spans="1:11" ht="12.75" customHeight="1" x14ac:dyDescent="0.2">
      <c r="A176" s="167"/>
      <c r="B176" s="77" t="s">
        <v>15</v>
      </c>
      <c r="C176" s="44">
        <v>156067.5644559169</v>
      </c>
      <c r="D176" s="48">
        <f t="shared" si="13"/>
        <v>10.385553974725825</v>
      </c>
      <c r="E176" s="48">
        <f>100*(SUM(C170:C176)/SUM(C158:C164)-1)</f>
        <v>5.8156929749373143</v>
      </c>
      <c r="F176" s="48">
        <f t="shared" si="14"/>
        <v>-0.38312417045948122</v>
      </c>
      <c r="G176" s="48">
        <f t="shared" si="15"/>
        <v>12.351680935424891</v>
      </c>
      <c r="H176" s="51"/>
      <c r="I176" s="51"/>
      <c r="J176" s="51"/>
      <c r="K176" s="148"/>
    </row>
    <row r="177" spans="1:11" ht="12.75" customHeight="1" x14ac:dyDescent="0.2">
      <c r="A177" s="167"/>
      <c r="B177" s="77" t="s">
        <v>16</v>
      </c>
      <c r="C177" s="44">
        <v>157831.42042092318</v>
      </c>
      <c r="D177" s="48">
        <f t="shared" si="13"/>
        <v>1.1301874102767284</v>
      </c>
      <c r="E177" s="48">
        <f>100*(SUM(C170:C177)/SUM(C158:C165)-1)</f>
        <v>3.2278715188364115</v>
      </c>
      <c r="F177" s="48">
        <f t="shared" si="14"/>
        <v>-10.921793487316656</v>
      </c>
      <c r="G177" s="48">
        <f t="shared" si="15"/>
        <v>8.9034235718066448</v>
      </c>
      <c r="H177" s="51"/>
      <c r="I177" s="51"/>
      <c r="J177" s="51"/>
      <c r="K177" s="148"/>
    </row>
    <row r="178" spans="1:11" ht="12.75" customHeight="1" x14ac:dyDescent="0.2">
      <c r="A178" s="167"/>
      <c r="B178" s="77" t="s">
        <v>17</v>
      </c>
      <c r="C178" s="44">
        <v>139895.9099435035</v>
      </c>
      <c r="D178" s="48">
        <f t="shared" si="13"/>
        <v>-11.363713530288944</v>
      </c>
      <c r="E178" s="48">
        <f>100*(SUM(C170:C178)/SUM(C158:C166)-1)</f>
        <v>-0.62137915566060631</v>
      </c>
      <c r="F178" s="48">
        <f t="shared" si="14"/>
        <v>-24.445189692327297</v>
      </c>
      <c r="G178" s="48">
        <f t="shared" si="15"/>
        <v>3.80890754955161</v>
      </c>
      <c r="H178" s="51"/>
      <c r="I178" s="51"/>
      <c r="J178" s="51"/>
      <c r="K178" s="148"/>
    </row>
    <row r="179" spans="1:11" ht="12.75" customHeight="1" x14ac:dyDescent="0.2">
      <c r="A179" s="167"/>
      <c r="B179" s="77" t="s">
        <v>18</v>
      </c>
      <c r="C179" s="44">
        <v>154246.59299699252</v>
      </c>
      <c r="D179" s="48">
        <f t="shared" si="13"/>
        <v>10.25811480784855</v>
      </c>
      <c r="E179" s="48">
        <f>100*(SUM(C170:C179)/SUM(C158:C167)-1)</f>
        <v>-2.0329120308660964</v>
      </c>
      <c r="F179" s="48">
        <f t="shared" si="14"/>
        <v>-12.670874105257134</v>
      </c>
      <c r="G179" s="48">
        <f t="shared" si="15"/>
        <v>0.34576550342189094</v>
      </c>
      <c r="H179" s="51"/>
      <c r="I179" s="51"/>
      <c r="J179" s="51"/>
      <c r="K179" s="148"/>
    </row>
    <row r="180" spans="1:11" ht="12.75" customHeight="1" x14ac:dyDescent="0.2">
      <c r="A180" s="167"/>
      <c r="B180" s="77" t="s">
        <v>19</v>
      </c>
      <c r="C180" s="44">
        <v>143164.64874770178</v>
      </c>
      <c r="D180" s="48">
        <f t="shared" si="13"/>
        <v>-7.1845633890317506</v>
      </c>
      <c r="E180" s="48">
        <f>100*(SUM(C170:C180)/SUM(C158:C168)-1)</f>
        <v>-3.2627813499487957</v>
      </c>
      <c r="F180" s="48">
        <f t="shared" si="14"/>
        <v>-14.355928959222597</v>
      </c>
      <c r="G180" s="48">
        <f t="shared" si="15"/>
        <v>-2.8859893256715563</v>
      </c>
      <c r="H180" s="51"/>
      <c r="I180" s="51"/>
      <c r="J180" s="51"/>
      <c r="K180" s="148"/>
    </row>
    <row r="181" spans="1:11" ht="12.75" customHeight="1" x14ac:dyDescent="0.2">
      <c r="A181" s="168"/>
      <c r="B181" s="77" t="s">
        <v>20</v>
      </c>
      <c r="C181" s="44">
        <v>140584.99790684169</v>
      </c>
      <c r="D181" s="48">
        <f t="shared" si="13"/>
        <v>-1.801876974116845</v>
      </c>
      <c r="E181" s="48">
        <f>100*(SUM(C170:C181)/SUM(C158:C169)-1)</f>
        <v>-2.3126865305365674</v>
      </c>
      <c r="F181" s="48">
        <f t="shared" si="14"/>
        <v>10.156388132249417</v>
      </c>
      <c r="G181" s="48">
        <f>100*(SUM(C170:C181)/SUM(C158:C169)-1)</f>
        <v>-2.3126865305365674</v>
      </c>
      <c r="H181" s="51"/>
      <c r="I181" s="51"/>
      <c r="J181" s="51"/>
      <c r="K181" s="148"/>
    </row>
    <row r="182" spans="1:11" ht="12.75" customHeight="1" x14ac:dyDescent="0.2">
      <c r="A182" s="166">
        <v>2025</v>
      </c>
      <c r="B182" s="77" t="s">
        <v>9</v>
      </c>
      <c r="C182" s="44">
        <v>115913.49</v>
      </c>
      <c r="D182" s="48">
        <f t="shared" si="13"/>
        <v>-17.549175427089448</v>
      </c>
      <c r="E182" s="48">
        <f>100*(SUM(C182)/SUM(C170)-1)</f>
        <v>3.0786372010797036</v>
      </c>
      <c r="F182" s="48">
        <f t="shared" si="14"/>
        <v>3.0786372010797036</v>
      </c>
      <c r="G182" s="48">
        <f t="shared" si="15"/>
        <v>-2.284073358769656</v>
      </c>
      <c r="H182" s="51"/>
      <c r="I182" s="51"/>
      <c r="J182" s="51"/>
      <c r="K182" s="148"/>
    </row>
    <row r="183" spans="1:11" ht="12.75" customHeight="1" x14ac:dyDescent="0.2">
      <c r="A183" s="167"/>
      <c r="B183" s="77" t="s">
        <v>10</v>
      </c>
      <c r="C183" s="44">
        <v>154797.75</v>
      </c>
      <c r="D183" s="48">
        <f t="shared" si="13"/>
        <v>33.545931539115934</v>
      </c>
      <c r="E183" s="48">
        <f>100*(SUM(C182:C183)/SUM(C170:C171)-1)</f>
        <v>-2.2485732390561286</v>
      </c>
      <c r="F183" s="48">
        <f t="shared" si="14"/>
        <v>-5.8905224537603935</v>
      </c>
      <c r="G183" s="48">
        <f t="shared" si="15"/>
        <v>-4.369885410702123</v>
      </c>
      <c r="H183" s="51"/>
      <c r="I183" s="51"/>
      <c r="J183" s="51"/>
      <c r="K183" s="148"/>
    </row>
    <row r="184" spans="1:11" ht="12.75" customHeight="1" x14ac:dyDescent="0.2">
      <c r="A184" s="167"/>
      <c r="B184" s="77" t="s">
        <v>11</v>
      </c>
      <c r="C184" s="44">
        <v>161814.16999999998</v>
      </c>
      <c r="D184" s="48">
        <f t="shared" ref="D184:D186" si="16">100*(C184/C183-1)</f>
        <v>4.5326369407824085</v>
      </c>
      <c r="E184" s="48">
        <f>100*(SUM(C182:C184)/SUM(C170:C172)-1)</f>
        <v>2.3627829379834653</v>
      </c>
      <c r="F184" s="48">
        <f t="shared" ref="F184:F186" si="17">100*(C184/C172-1)</f>
        <v>11.133613843435741</v>
      </c>
      <c r="G184" s="48">
        <f t="shared" ref="G184:G186" si="18">100*(SUM(C173:C184)/SUM(C161:C172)-1)</f>
        <v>-3.49619717903219</v>
      </c>
      <c r="H184" s="51"/>
      <c r="I184" s="51"/>
      <c r="J184" s="51"/>
      <c r="K184" s="148"/>
    </row>
    <row r="185" spans="1:11" ht="12.75" customHeight="1" x14ac:dyDescent="0.2">
      <c r="A185" s="167"/>
      <c r="B185" s="77" t="s">
        <v>12</v>
      </c>
      <c r="C185" s="44">
        <v>151820.04999999999</v>
      </c>
      <c r="D185" s="48">
        <f t="shared" si="16"/>
        <v>-6.1762946965645771</v>
      </c>
      <c r="E185" s="48">
        <f>100*(SUM($C$182:C185)/SUM($C$170:C173)-1)</f>
        <v>1.5666826126071953</v>
      </c>
      <c r="F185" s="48">
        <f t="shared" si="17"/>
        <v>-0.63493521499319305</v>
      </c>
      <c r="G185" s="48">
        <f t="shared" si="18"/>
        <v>-5.0737101560837665</v>
      </c>
      <c r="H185" s="51"/>
      <c r="I185" s="51"/>
      <c r="J185" s="51"/>
      <c r="K185" s="148"/>
    </row>
    <row r="186" spans="1:11" ht="12.75" customHeight="1" x14ac:dyDescent="0.2">
      <c r="A186" s="167"/>
      <c r="B186" s="77" t="s">
        <v>13</v>
      </c>
      <c r="C186" s="44">
        <v>164986</v>
      </c>
      <c r="D186" s="48">
        <f t="shared" si="16"/>
        <v>8.6720759214609764</v>
      </c>
      <c r="E186" s="48">
        <f>100*(SUM($C$182:C186)/SUM($C$170:C174)-1)</f>
        <v>2.9739720265127279</v>
      </c>
      <c r="F186" s="48">
        <f t="shared" si="17"/>
        <v>8.2881445073532021</v>
      </c>
      <c r="G186" s="48">
        <f t="shared" si="18"/>
        <v>-4.6363563322144641</v>
      </c>
      <c r="H186" s="51"/>
      <c r="I186" s="51"/>
      <c r="J186" s="51"/>
      <c r="K186" s="148"/>
    </row>
    <row r="187" spans="1:11" ht="12.75" customHeight="1" x14ac:dyDescent="0.2">
      <c r="A187" s="167"/>
      <c r="B187" s="77" t="s">
        <v>14</v>
      </c>
      <c r="C187" s="44">
        <v>143180.75</v>
      </c>
      <c r="D187" s="48">
        <f t="shared" ref="D187:D189" si="19">100*(C187/C186-1)</f>
        <v>-13.216424423890516</v>
      </c>
      <c r="E187" s="48">
        <f>100*(SUM($C$182:C187)/SUM($C$170:C175)-1)</f>
        <v>2.6968932833436821</v>
      </c>
      <c r="F187" s="48">
        <f t="shared" ref="F187:F189" si="20">100*(C187/C175-1)</f>
        <v>1.2707955196613163</v>
      </c>
      <c r="G187" s="48">
        <f t="shared" ref="G187:G189" si="21">100*(SUM(C176:C187)/SUM(C164:C175)-1)</f>
        <v>-4.0436787938179286</v>
      </c>
      <c r="H187" s="51"/>
      <c r="I187" s="51"/>
      <c r="J187" s="51"/>
      <c r="K187" s="148"/>
    </row>
    <row r="188" spans="1:11" ht="12.75" customHeight="1" x14ac:dyDescent="0.2">
      <c r="A188" s="167"/>
      <c r="B188" s="77" t="s">
        <v>15</v>
      </c>
      <c r="C188" s="44">
        <v>171815.25</v>
      </c>
      <c r="D188" s="48">
        <f t="shared" si="19"/>
        <v>19.998847610450433</v>
      </c>
      <c r="E188" s="48">
        <f>100*(SUM($C$182:C188)/SUM($C$170:C176)-1)</f>
        <v>3.8224653956227428</v>
      </c>
      <c r="F188" s="48">
        <f t="shared" si="20"/>
        <v>10.090300056249824</v>
      </c>
      <c r="G188" s="48">
        <f t="shared" si="21"/>
        <v>-3.1655417758958415</v>
      </c>
      <c r="H188" s="51"/>
      <c r="I188" s="51"/>
      <c r="J188" s="51"/>
      <c r="K188" s="148"/>
    </row>
    <row r="189" spans="1:11" ht="12.75" customHeight="1" x14ac:dyDescent="0.2">
      <c r="A189" s="167"/>
      <c r="B189" s="77" t="s">
        <v>16</v>
      </c>
      <c r="C189" s="44">
        <v>156662</v>
      </c>
      <c r="D189" s="48">
        <f t="shared" si="19"/>
        <v>-8.8195023433600976</v>
      </c>
      <c r="E189" s="48">
        <f>100*(SUM($C$182:C189)/SUM($C$170:C177)-1)</f>
        <v>3.2136205033783671</v>
      </c>
      <c r="F189" s="48">
        <f t="shared" si="20"/>
        <v>-0.74093004916538918</v>
      </c>
      <c r="G189" s="48">
        <f t="shared" si="21"/>
        <v>-2.2104376255989489</v>
      </c>
      <c r="H189" s="51"/>
      <c r="I189" s="51"/>
      <c r="J189" s="51"/>
      <c r="K189" s="148"/>
    </row>
    <row r="190" spans="1:11" ht="12.75" customHeight="1" x14ac:dyDescent="0.2">
      <c r="A190" s="167"/>
      <c r="B190" s="77" t="s">
        <v>17</v>
      </c>
      <c r="C190" s="44">
        <v>172022.5</v>
      </c>
      <c r="D190" s="48">
        <f t="shared" ref="D190" si="22">100*(C190/C189-1)</f>
        <v>9.8048665279391258</v>
      </c>
      <c r="E190" s="48">
        <f>100*(SUM($C$182:C190)/SUM($C$170:C178)-1)</f>
        <v>5.3023280249139271</v>
      </c>
      <c r="F190" s="48">
        <f t="shared" ref="F190" si="23">100*(C190/C178-1)</f>
        <v>22.964638544093763</v>
      </c>
      <c r="G190" s="48">
        <f t="shared" ref="G190" si="24">100*(SUM(C179:C190)/SUM(C167:C178)-1)</f>
        <v>2.0468860959587998</v>
      </c>
      <c r="H190" s="51"/>
      <c r="I190" s="51"/>
      <c r="J190" s="51"/>
      <c r="K190" s="148"/>
    </row>
    <row r="191" spans="1:11" ht="12.75" customHeight="1" x14ac:dyDescent="0.2">
      <c r="A191" s="167"/>
      <c r="B191" s="77" t="s">
        <v>18</v>
      </c>
      <c r="C191" s="44">
        <v>178599.72</v>
      </c>
      <c r="D191" s="48">
        <f t="shared" ref="D191:D193" si="25">100*(C191/C190-1)</f>
        <v>3.823464953712441</v>
      </c>
      <c r="E191" s="48">
        <f>100*(SUM($C$182:C191)/SUM($C$170:C179)-1)</f>
        <v>6.3973313981479096</v>
      </c>
      <c r="F191" s="48">
        <f t="shared" ref="F191:F193" si="26">100*(C191/C179-1)</f>
        <v>15.788437546547506</v>
      </c>
      <c r="G191" s="48">
        <f t="shared" ref="G191:G193" si="27">100*(SUM(C180:C191)/SUM(C168:C179)-1)</f>
        <v>4.7102048557764675</v>
      </c>
      <c r="H191" s="51"/>
      <c r="I191" s="51"/>
      <c r="J191" s="51"/>
      <c r="K191" s="148"/>
    </row>
    <row r="192" spans="1:11" ht="12.75" customHeight="1" x14ac:dyDescent="0.2">
      <c r="A192" s="167"/>
      <c r="B192" s="77" t="s">
        <v>19</v>
      </c>
      <c r="C192" s="44">
        <v>158580.93</v>
      </c>
      <c r="D192" s="48">
        <f t="shared" si="25"/>
        <v>-11.208746575862493</v>
      </c>
      <c r="E192" s="48">
        <f>100*(SUM($C$182:C192)/SUM($C$170:C180)-1)</f>
        <v>6.783533962118371</v>
      </c>
      <c r="F192" s="48">
        <f t="shared" si="26"/>
        <v>10.768217843684468</v>
      </c>
      <c r="G192" s="48">
        <f t="shared" si="27"/>
        <v>7.0298027753831427</v>
      </c>
      <c r="H192" s="51"/>
      <c r="I192" s="51"/>
      <c r="J192" s="51"/>
      <c r="K192" s="148"/>
    </row>
    <row r="193" spans="1:11" ht="12.75" customHeight="1" x14ac:dyDescent="0.2">
      <c r="A193" s="168"/>
      <c r="B193" s="77" t="s">
        <v>20</v>
      </c>
      <c r="C193" s="44">
        <v>132618.5</v>
      </c>
      <c r="D193" s="48">
        <f t="shared" si="25"/>
        <v>-16.371722627682907</v>
      </c>
      <c r="E193" s="48">
        <f>100*(SUM($C$182:C193)/SUM($C$170:C181)-1)</f>
        <v>5.7895267213528889</v>
      </c>
      <c r="F193" s="48">
        <f t="shared" si="26"/>
        <v>-5.6666771173697121</v>
      </c>
      <c r="G193" s="48">
        <f t="shared" si="27"/>
        <v>5.7895267213528889</v>
      </c>
      <c r="H193" s="51"/>
      <c r="I193" s="51"/>
      <c r="J193" s="51"/>
      <c r="K193" s="148"/>
    </row>
    <row r="194" spans="1:11" ht="12.75" customHeight="1" x14ac:dyDescent="0.2">
      <c r="H194" s="51"/>
      <c r="I194" s="51"/>
    </row>
    <row r="195" spans="1:11" ht="12.75" customHeight="1" x14ac:dyDescent="0.25">
      <c r="A195" s="135" t="s">
        <v>165</v>
      </c>
    </row>
    <row r="196" spans="1:11" ht="12.75" customHeight="1" x14ac:dyDescent="0.2">
      <c r="A196" s="161" t="s">
        <v>167</v>
      </c>
      <c r="B196" s="161"/>
      <c r="C196" s="161"/>
      <c r="D196" s="161"/>
      <c r="E196" s="161"/>
      <c r="F196" s="161"/>
      <c r="G196" s="161"/>
      <c r="H196" s="161"/>
    </row>
    <row r="197" spans="1:11" ht="12.75" customHeight="1" x14ac:dyDescent="0.2">
      <c r="A197" s="161"/>
      <c r="B197" s="161"/>
      <c r="C197" s="161"/>
      <c r="D197" s="161"/>
      <c r="E197" s="161"/>
      <c r="F197" s="161"/>
      <c r="G197" s="161"/>
      <c r="H197" s="161"/>
    </row>
    <row r="198" spans="1:11" ht="12.75" customHeight="1" x14ac:dyDescent="0.2">
      <c r="A198" s="161"/>
      <c r="B198" s="161"/>
      <c r="C198" s="161"/>
      <c r="D198" s="161"/>
      <c r="E198" s="161"/>
      <c r="F198" s="161"/>
      <c r="G198" s="161"/>
      <c r="H198" s="161"/>
    </row>
  </sheetData>
  <mergeCells count="25">
    <mergeCell ref="A26:A37"/>
    <mergeCell ref="A38:A49"/>
    <mergeCell ref="A14:A25"/>
    <mergeCell ref="A8:G8"/>
    <mergeCell ref="A9:G9"/>
    <mergeCell ref="A12:A13"/>
    <mergeCell ref="B12:B13"/>
    <mergeCell ref="C12:C13"/>
    <mergeCell ref="D12:G12"/>
    <mergeCell ref="A2:G2"/>
    <mergeCell ref="A3:G3"/>
    <mergeCell ref="A4:G4"/>
    <mergeCell ref="A5:G5"/>
    <mergeCell ref="A7:G7"/>
    <mergeCell ref="A196:H198"/>
    <mergeCell ref="A110:A121"/>
    <mergeCell ref="A50:A61"/>
    <mergeCell ref="A62:A73"/>
    <mergeCell ref="A74:A85"/>
    <mergeCell ref="A98:A109"/>
    <mergeCell ref="A86:A97"/>
    <mergeCell ref="A122:A133"/>
    <mergeCell ref="A134:A142"/>
    <mergeCell ref="A170:A181"/>
    <mergeCell ref="A182:A193"/>
  </mergeCells>
  <phoneticPr fontId="22" type="noConversion"/>
  <pageMargins left="0.75" right="0.75" top="1" bottom="1"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7"/>
  <dimension ref="A1:Q198"/>
  <sheetViews>
    <sheetView showGridLines="0" zoomScaleNormal="100" zoomScalePageLayoutView="99" workbookViewId="0">
      <pane xSplit="2" ySplit="13" topLeftCell="C177" activePane="bottomRight" state="frozen"/>
      <selection activeCell="B16" sqref="B16"/>
      <selection pane="topRight" activeCell="B16" sqref="B16"/>
      <selection pane="bottomLeft" activeCell="B16" sqref="B16"/>
      <selection pane="bottomRight" activeCell="D193" sqref="D193"/>
    </sheetView>
  </sheetViews>
  <sheetFormatPr baseColWidth="10" defaultColWidth="11.42578125" defaultRowHeight="12.75" customHeight="1" x14ac:dyDescent="0.2"/>
  <cols>
    <col min="1" max="5" width="10.85546875" style="20" customWidth="1"/>
    <col min="6" max="6" width="12.42578125" style="20" customWidth="1"/>
    <col min="7" max="7" width="14.5703125" style="20" customWidth="1"/>
    <col min="8" max="16384" width="11.42578125" style="20"/>
  </cols>
  <sheetData>
    <row r="1" spans="1:7" ht="12.75" customHeight="1" x14ac:dyDescent="0.2">
      <c r="A1" s="25"/>
      <c r="B1" s="25"/>
      <c r="C1" s="25"/>
      <c r="D1" s="25"/>
      <c r="E1" s="25"/>
      <c r="F1" s="25"/>
      <c r="G1" s="25"/>
    </row>
    <row r="2" spans="1:7" ht="12.75" customHeight="1" x14ac:dyDescent="0.2">
      <c r="A2" s="169" t="s">
        <v>0</v>
      </c>
      <c r="B2" s="169"/>
      <c r="C2" s="169"/>
      <c r="D2" s="169"/>
      <c r="E2" s="169"/>
      <c r="F2" s="169"/>
      <c r="G2" s="169"/>
    </row>
    <row r="3" spans="1:7" ht="12.75" customHeight="1" x14ac:dyDescent="0.2">
      <c r="A3" s="169" t="s">
        <v>1</v>
      </c>
      <c r="B3" s="169"/>
      <c r="C3" s="169"/>
      <c r="D3" s="169"/>
      <c r="E3" s="169"/>
      <c r="F3" s="169"/>
      <c r="G3" s="169"/>
    </row>
    <row r="4" spans="1:7" ht="12.75" customHeight="1" x14ac:dyDescent="0.2">
      <c r="A4" s="169" t="s">
        <v>2</v>
      </c>
      <c r="B4" s="169"/>
      <c r="C4" s="169"/>
      <c r="D4" s="169"/>
      <c r="E4" s="169"/>
      <c r="F4" s="169"/>
      <c r="G4" s="169"/>
    </row>
    <row r="5" spans="1:7" ht="12.75" customHeight="1" x14ac:dyDescent="0.2">
      <c r="A5" s="169" t="s">
        <v>3</v>
      </c>
      <c r="B5" s="169"/>
      <c r="C5" s="169"/>
      <c r="D5" s="169"/>
      <c r="E5" s="169"/>
      <c r="F5" s="169"/>
      <c r="G5" s="169"/>
    </row>
    <row r="6" spans="1:7" ht="12.75" customHeight="1" x14ac:dyDescent="0.2">
      <c r="A6" s="21"/>
      <c r="B6" s="21"/>
      <c r="C6" s="21"/>
      <c r="D6" s="21"/>
      <c r="E6" s="21"/>
      <c r="F6" s="21"/>
      <c r="G6" s="21"/>
    </row>
    <row r="7" spans="1:7" ht="12.75" customHeight="1" x14ac:dyDescent="0.2">
      <c r="A7" s="170" t="s">
        <v>101</v>
      </c>
      <c r="B7" s="170"/>
      <c r="C7" s="170"/>
      <c r="D7" s="170"/>
      <c r="E7" s="170"/>
      <c r="F7" s="170"/>
      <c r="G7" s="170"/>
    </row>
    <row r="8" spans="1:7" ht="12.75" customHeight="1" x14ac:dyDescent="0.2">
      <c r="A8" s="170" t="s">
        <v>122</v>
      </c>
      <c r="B8" s="170"/>
      <c r="C8" s="170"/>
      <c r="D8" s="170"/>
      <c r="E8" s="170"/>
      <c r="F8" s="170"/>
      <c r="G8" s="170"/>
    </row>
    <row r="9" spans="1:7" ht="12.75" customHeight="1" x14ac:dyDescent="0.2">
      <c r="A9" s="169" t="s">
        <v>196</v>
      </c>
      <c r="B9" s="169"/>
      <c r="C9" s="169"/>
      <c r="D9" s="169"/>
      <c r="E9" s="169"/>
      <c r="F9" s="169"/>
      <c r="G9" s="169"/>
    </row>
    <row r="10" spans="1:7" ht="12.75" customHeight="1" x14ac:dyDescent="0.2">
      <c r="A10" s="21"/>
      <c r="B10" s="21"/>
      <c r="C10" s="21"/>
      <c r="D10" s="21"/>
      <c r="E10" s="21"/>
      <c r="F10" s="21"/>
      <c r="G10" s="21"/>
    </row>
    <row r="11" spans="1:7" ht="12.75" customHeight="1" x14ac:dyDescent="0.2">
      <c r="A11" s="23"/>
      <c r="B11" s="23"/>
      <c r="C11" s="23"/>
      <c r="D11" s="23"/>
      <c r="E11" s="23"/>
      <c r="G11" s="24" t="s">
        <v>22</v>
      </c>
    </row>
    <row r="12" spans="1:7" ht="12.75" customHeight="1" x14ac:dyDescent="0.2">
      <c r="A12" s="171" t="s">
        <v>153</v>
      </c>
      <c r="B12" s="171" t="s">
        <v>21</v>
      </c>
      <c r="C12" s="172" t="s">
        <v>22</v>
      </c>
      <c r="D12" s="171" t="s">
        <v>7</v>
      </c>
      <c r="E12" s="171"/>
      <c r="F12" s="171"/>
      <c r="G12" s="171"/>
    </row>
    <row r="13" spans="1:7" ht="12.75" customHeight="1" x14ac:dyDescent="0.2">
      <c r="A13" s="171"/>
      <c r="B13" s="171"/>
      <c r="C13" s="199"/>
      <c r="D13" s="19" t="s">
        <v>23</v>
      </c>
      <c r="E13" s="19" t="s">
        <v>150</v>
      </c>
      <c r="F13" s="19" t="s">
        <v>8</v>
      </c>
      <c r="G13" s="19" t="s">
        <v>151</v>
      </c>
    </row>
    <row r="14" spans="1:7" ht="12.75" customHeight="1" x14ac:dyDescent="0.2">
      <c r="A14" s="162">
        <v>2011</v>
      </c>
      <c r="B14" s="42" t="s">
        <v>9</v>
      </c>
      <c r="C14" s="45">
        <v>55903.704778390602</v>
      </c>
      <c r="D14" s="48" t="s">
        <v>160</v>
      </c>
      <c r="E14" s="48" t="s">
        <v>160</v>
      </c>
      <c r="F14" s="48" t="s">
        <v>160</v>
      </c>
      <c r="G14" s="48" t="s">
        <v>160</v>
      </c>
    </row>
    <row r="15" spans="1:7" ht="12.75" customHeight="1" x14ac:dyDescent="0.2">
      <c r="A15" s="162"/>
      <c r="B15" s="42" t="s">
        <v>10</v>
      </c>
      <c r="C15" s="45">
        <v>55981.007721720445</v>
      </c>
      <c r="D15" s="48">
        <v>0.13827874849490218</v>
      </c>
      <c r="E15" s="48" t="s">
        <v>160</v>
      </c>
      <c r="F15" s="48" t="s">
        <v>160</v>
      </c>
      <c r="G15" s="48" t="s">
        <v>160</v>
      </c>
    </row>
    <row r="16" spans="1:7" ht="12.75" customHeight="1" x14ac:dyDescent="0.2">
      <c r="A16" s="162"/>
      <c r="B16" s="42" t="s">
        <v>11</v>
      </c>
      <c r="C16" s="45">
        <v>66568.441237555831</v>
      </c>
      <c r="D16" s="48">
        <v>18.912545426951112</v>
      </c>
      <c r="E16" s="48" t="s">
        <v>160</v>
      </c>
      <c r="F16" s="48" t="s">
        <v>160</v>
      </c>
      <c r="G16" s="48" t="s">
        <v>160</v>
      </c>
    </row>
    <row r="17" spans="1:10" ht="12.75" customHeight="1" x14ac:dyDescent="0.2">
      <c r="A17" s="162"/>
      <c r="B17" s="42" t="s">
        <v>12</v>
      </c>
      <c r="C17" s="45">
        <v>57342.06223309596</v>
      </c>
      <c r="D17" s="48">
        <v>-13.859989558016927</v>
      </c>
      <c r="E17" s="48" t="s">
        <v>160</v>
      </c>
      <c r="F17" s="48" t="s">
        <v>160</v>
      </c>
      <c r="G17" s="48" t="s">
        <v>160</v>
      </c>
    </row>
    <row r="18" spans="1:10" ht="12.75" customHeight="1" x14ac:dyDescent="0.2">
      <c r="A18" s="162"/>
      <c r="B18" s="42" t="s">
        <v>13</v>
      </c>
      <c r="C18" s="45">
        <v>69648.458311889292</v>
      </c>
      <c r="D18" s="48">
        <v>21.46137686637033</v>
      </c>
      <c r="E18" s="48" t="s">
        <v>160</v>
      </c>
      <c r="F18" s="48" t="s">
        <v>160</v>
      </c>
      <c r="G18" s="48" t="s">
        <v>160</v>
      </c>
    </row>
    <row r="19" spans="1:10" ht="12.75" customHeight="1" x14ac:dyDescent="0.2">
      <c r="A19" s="162"/>
      <c r="B19" s="42" t="s">
        <v>14</v>
      </c>
      <c r="C19" s="45">
        <v>71665.87962110278</v>
      </c>
      <c r="D19" s="48">
        <v>2.8965771218931735</v>
      </c>
      <c r="E19" s="48" t="s">
        <v>160</v>
      </c>
      <c r="F19" s="48" t="s">
        <v>160</v>
      </c>
      <c r="G19" s="48" t="s">
        <v>160</v>
      </c>
    </row>
    <row r="20" spans="1:10" ht="12.75" customHeight="1" x14ac:dyDescent="0.2">
      <c r="A20" s="162"/>
      <c r="B20" s="42" t="s">
        <v>15</v>
      </c>
      <c r="C20" s="45">
        <v>69161.208434882516</v>
      </c>
      <c r="D20" s="48">
        <v>-3.4949284086966514</v>
      </c>
      <c r="E20" s="48" t="s">
        <v>160</v>
      </c>
      <c r="F20" s="48" t="s">
        <v>160</v>
      </c>
      <c r="G20" s="48" t="s">
        <v>160</v>
      </c>
    </row>
    <row r="21" spans="1:10" ht="12.75" customHeight="1" x14ac:dyDescent="0.2">
      <c r="A21" s="162"/>
      <c r="B21" s="42" t="s">
        <v>16</v>
      </c>
      <c r="C21" s="45">
        <v>66354.342050979845</v>
      </c>
      <c r="D21" s="48">
        <v>-4.0584403416626618</v>
      </c>
      <c r="E21" s="48" t="s">
        <v>160</v>
      </c>
      <c r="F21" s="48" t="s">
        <v>160</v>
      </c>
      <c r="G21" s="48" t="s">
        <v>160</v>
      </c>
    </row>
    <row r="22" spans="1:10" ht="12.75" customHeight="1" x14ac:dyDescent="0.2">
      <c r="A22" s="162"/>
      <c r="B22" s="42" t="s">
        <v>17</v>
      </c>
      <c r="C22" s="45">
        <v>69557.730072818158</v>
      </c>
      <c r="D22" s="48">
        <v>4.8276991720860751</v>
      </c>
      <c r="E22" s="48" t="s">
        <v>160</v>
      </c>
      <c r="F22" s="48" t="s">
        <v>160</v>
      </c>
      <c r="G22" s="48" t="s">
        <v>160</v>
      </c>
    </row>
    <row r="23" spans="1:10" ht="12.75" customHeight="1" x14ac:dyDescent="0.2">
      <c r="A23" s="162"/>
      <c r="B23" s="42" t="s">
        <v>18</v>
      </c>
      <c r="C23" s="45">
        <v>57512.247669857039</v>
      </c>
      <c r="D23" s="48">
        <v>-17.317244812835352</v>
      </c>
      <c r="E23" s="48" t="s">
        <v>160</v>
      </c>
      <c r="F23" s="48" t="s">
        <v>160</v>
      </c>
      <c r="G23" s="48" t="s">
        <v>160</v>
      </c>
    </row>
    <row r="24" spans="1:10" ht="12.75" customHeight="1" x14ac:dyDescent="0.2">
      <c r="A24" s="162"/>
      <c r="B24" s="42" t="s">
        <v>19</v>
      </c>
      <c r="C24" s="45">
        <v>55385.662614803223</v>
      </c>
      <c r="D24" s="48">
        <v>-3.69762118716217</v>
      </c>
      <c r="E24" s="48" t="s">
        <v>160</v>
      </c>
      <c r="F24" s="48" t="s">
        <v>160</v>
      </c>
      <c r="G24" s="48" t="s">
        <v>160</v>
      </c>
    </row>
    <row r="25" spans="1:10" ht="12.75" customHeight="1" x14ac:dyDescent="0.2">
      <c r="A25" s="162"/>
      <c r="B25" s="42" t="s">
        <v>20</v>
      </c>
      <c r="C25" s="45">
        <v>55268.718373722739</v>
      </c>
      <c r="D25" s="48">
        <v>-0.21114533176900263</v>
      </c>
      <c r="E25" s="48" t="s">
        <v>160</v>
      </c>
      <c r="F25" s="48" t="s">
        <v>160</v>
      </c>
      <c r="G25" s="48" t="s">
        <v>160</v>
      </c>
    </row>
    <row r="26" spans="1:10" ht="12.75" customHeight="1" x14ac:dyDescent="0.2">
      <c r="A26" s="162">
        <v>2012</v>
      </c>
      <c r="B26" s="42" t="s">
        <v>9</v>
      </c>
      <c r="C26" s="45">
        <v>56317.904783066813</v>
      </c>
      <c r="D26" s="48">
        <v>1.8983367811237439</v>
      </c>
      <c r="E26" s="48">
        <f>100*(SUM(C26)/SUM(C14)-1)</f>
        <v>0.74091691475217658</v>
      </c>
      <c r="F26" s="48">
        <v>0.74091691475217658</v>
      </c>
      <c r="G26" s="48" t="s">
        <v>160</v>
      </c>
      <c r="J26" s="51"/>
    </row>
    <row r="27" spans="1:10" ht="12.75" customHeight="1" x14ac:dyDescent="0.2">
      <c r="A27" s="162"/>
      <c r="B27" s="42" t="s">
        <v>10</v>
      </c>
      <c r="C27" s="45">
        <v>70321.413146790816</v>
      </c>
      <c r="D27" s="48">
        <v>24.865108916364488</v>
      </c>
      <c r="E27" s="48">
        <f>100*(SUM(C26:C27)/SUM(C14:C15)-1)</f>
        <v>13.187329260672609</v>
      </c>
      <c r="F27" s="48">
        <v>25.616554629305721</v>
      </c>
      <c r="G27" s="48" t="s">
        <v>160</v>
      </c>
      <c r="J27" s="51"/>
    </row>
    <row r="28" spans="1:10" ht="12.75" customHeight="1" x14ac:dyDescent="0.2">
      <c r="A28" s="162"/>
      <c r="B28" s="42" t="s">
        <v>11</v>
      </c>
      <c r="C28" s="45">
        <v>67510.864537015645</v>
      </c>
      <c r="D28" s="48">
        <v>-3.9967180464766217</v>
      </c>
      <c r="E28" s="48">
        <f>100*(SUM(C26:C28)/SUM(C14:C16)-1)</f>
        <v>8.796162130192231</v>
      </c>
      <c r="F28" s="48">
        <v>1.4157208460037207</v>
      </c>
      <c r="G28" s="48" t="s">
        <v>160</v>
      </c>
      <c r="J28" s="51"/>
    </row>
    <row r="29" spans="1:10" ht="12.75" customHeight="1" x14ac:dyDescent="0.2">
      <c r="A29" s="162"/>
      <c r="B29" s="42" t="s">
        <v>12</v>
      </c>
      <c r="C29" s="45">
        <v>52817.702196134807</v>
      </c>
      <c r="D29" s="48">
        <v>-21.764144840457046</v>
      </c>
      <c r="E29" s="48">
        <f>100*(SUM(C26:C29)/SUM(C14:C17)-1)</f>
        <v>4.738293203383126</v>
      </c>
      <c r="F29" s="48">
        <v>-7.8901243882188776</v>
      </c>
      <c r="G29" s="48" t="s">
        <v>160</v>
      </c>
      <c r="J29" s="51"/>
    </row>
    <row r="30" spans="1:10" ht="12.75" customHeight="1" x14ac:dyDescent="0.2">
      <c r="A30" s="162"/>
      <c r="B30" s="42" t="s">
        <v>13</v>
      </c>
      <c r="C30" s="45">
        <v>64015.408559613825</v>
      </c>
      <c r="D30" s="48">
        <v>21.200669279207052</v>
      </c>
      <c r="E30" s="48">
        <f>100*(SUM(C26:C30)/SUM(C14:C18)-1)</f>
        <v>1.8136302717611574</v>
      </c>
      <c r="F30" s="48">
        <v>-8.0878312152300467</v>
      </c>
      <c r="G30" s="48" t="s">
        <v>160</v>
      </c>
      <c r="J30" s="51"/>
    </row>
    <row r="31" spans="1:10" ht="12.75" customHeight="1" x14ac:dyDescent="0.2">
      <c r="A31" s="162"/>
      <c r="B31" s="42" t="s">
        <v>14</v>
      </c>
      <c r="C31" s="45">
        <v>58220.114569730998</v>
      </c>
      <c r="D31" s="48">
        <v>-9.0529672781608621</v>
      </c>
      <c r="E31" s="48">
        <f>100*(SUM(C26:C31)/SUM(C14:C19)-1)</f>
        <v>-2.0965117509114672</v>
      </c>
      <c r="F31" s="48">
        <v>-18.761738671819128</v>
      </c>
      <c r="G31" s="48" t="s">
        <v>160</v>
      </c>
      <c r="J31" s="51"/>
    </row>
    <row r="32" spans="1:10" ht="12.75" customHeight="1" x14ac:dyDescent="0.2">
      <c r="A32" s="162"/>
      <c r="B32" s="42" t="s">
        <v>15</v>
      </c>
      <c r="C32" s="45">
        <v>60519.067575697882</v>
      </c>
      <c r="D32" s="48">
        <v>3.9487263516347015</v>
      </c>
      <c r="E32" s="48">
        <f>100*(SUM(C26:C32)/SUM(C14:C20)-1)</f>
        <v>-3.708127076008072</v>
      </c>
      <c r="F32" s="48">
        <v>-12.495647567120638</v>
      </c>
      <c r="G32" s="48" t="s">
        <v>160</v>
      </c>
      <c r="J32" s="51"/>
    </row>
    <row r="33" spans="1:10" ht="12.75" customHeight="1" x14ac:dyDescent="0.2">
      <c r="A33" s="162"/>
      <c r="B33" s="42" t="s">
        <v>16</v>
      </c>
      <c r="C33" s="45">
        <v>61159.831167734206</v>
      </c>
      <c r="D33" s="48">
        <v>1.0587796833367413</v>
      </c>
      <c r="E33" s="48">
        <f>100*(SUM(C26:C33)/SUM(C14:C21)-1)</f>
        <v>-4.2414617754082506</v>
      </c>
      <c r="F33" s="48">
        <v>-7.8284415498456887</v>
      </c>
      <c r="G33" s="48" t="s">
        <v>160</v>
      </c>
      <c r="J33" s="51"/>
    </row>
    <row r="34" spans="1:10" ht="12.75" customHeight="1" x14ac:dyDescent="0.2">
      <c r="A34" s="162"/>
      <c r="B34" s="42" t="s">
        <v>17</v>
      </c>
      <c r="C34" s="45">
        <v>58357.253847111977</v>
      </c>
      <c r="D34" s="48">
        <v>-4.5823823694607801</v>
      </c>
      <c r="E34" s="48">
        <f>100*(SUM(C26:C34)/SUM(C14:C22)-1)</f>
        <v>-5.6585787366879252</v>
      </c>
      <c r="F34" s="48">
        <v>-16.102417680940274</v>
      </c>
      <c r="G34" s="48" t="s">
        <v>160</v>
      </c>
      <c r="J34" s="51"/>
    </row>
    <row r="35" spans="1:10" ht="12.75" customHeight="1" x14ac:dyDescent="0.2">
      <c r="A35" s="162"/>
      <c r="B35" s="42" t="s">
        <v>18</v>
      </c>
      <c r="C35" s="45">
        <v>62934.019312693235</v>
      </c>
      <c r="D35" s="48">
        <v>7.8426676443202004</v>
      </c>
      <c r="E35" s="48">
        <f>100*(SUM(C26:C35)/SUM(C14:C23)-1)</f>
        <v>-4.3022845110775032</v>
      </c>
      <c r="F35" s="48">
        <v>9.4271600615564601</v>
      </c>
      <c r="G35" s="48" t="s">
        <v>160</v>
      </c>
      <c r="J35" s="51"/>
    </row>
    <row r="36" spans="1:10" ht="12.75" customHeight="1" x14ac:dyDescent="0.2">
      <c r="A36" s="162"/>
      <c r="B36" s="42" t="s">
        <v>19</v>
      </c>
      <c r="C36" s="45">
        <v>63850.253731631863</v>
      </c>
      <c r="D36" s="48">
        <v>1.4558650932276151</v>
      </c>
      <c r="E36" s="48">
        <f>100*(SUM(C26:C36)/SUM(C14:C24)-1)</f>
        <v>-2.7416831014081988</v>
      </c>
      <c r="F36" s="48">
        <v>15.283000540588043</v>
      </c>
      <c r="G36" s="48" t="s">
        <v>160</v>
      </c>
      <c r="J36" s="51"/>
    </row>
    <row r="37" spans="1:10" ht="12.75" customHeight="1" x14ac:dyDescent="0.2">
      <c r="A37" s="162"/>
      <c r="B37" s="42" t="s">
        <v>20</v>
      </c>
      <c r="C37" s="45">
        <v>55647.587740294628</v>
      </c>
      <c r="D37" s="48">
        <v>-12.846724189717007</v>
      </c>
      <c r="E37" s="48">
        <f>100*(SUM(C26:C37)/SUM(C14:C25)-1)</f>
        <v>-2.4892457276662339</v>
      </c>
      <c r="F37" s="48">
        <v>0.68550416532187075</v>
      </c>
      <c r="G37" s="48">
        <v>-2.4892457276662339</v>
      </c>
      <c r="J37" s="51"/>
    </row>
    <row r="38" spans="1:10" ht="12.75" customHeight="1" x14ac:dyDescent="0.2">
      <c r="A38" s="162">
        <v>2013</v>
      </c>
      <c r="B38" s="42" t="s">
        <v>9</v>
      </c>
      <c r="C38" s="45">
        <v>55487.357537723794</v>
      </c>
      <c r="D38" s="48">
        <f t="shared" ref="D38:D101" si="0">100*(C38/C37-1)</f>
        <v>-0.2879373735275359</v>
      </c>
      <c r="E38" s="48">
        <f>100*(SUM(C38)/SUM(C26)-1)</f>
        <v>-1.4747481259152595</v>
      </c>
      <c r="F38" s="48">
        <v>-1.4747481259152595</v>
      </c>
      <c r="G38" s="48">
        <v>-2.6536698806626347</v>
      </c>
      <c r="J38" s="51"/>
    </row>
    <row r="39" spans="1:10" ht="12.75" customHeight="1" x14ac:dyDescent="0.2">
      <c r="A39" s="162"/>
      <c r="B39" s="42" t="s">
        <v>10</v>
      </c>
      <c r="C39" s="45">
        <v>63449.677550958244</v>
      </c>
      <c r="D39" s="48">
        <f t="shared" si="0"/>
        <v>14.349791315654503</v>
      </c>
      <c r="E39" s="48">
        <f>100*(SUM(C38:C39)/SUM(C26:C27)-1)</f>
        <v>-6.0820627962018037</v>
      </c>
      <c r="F39" s="48">
        <v>-9.7718963375897019</v>
      </c>
      <c r="G39" s="48">
        <v>-5.3763836731584691</v>
      </c>
      <c r="J39" s="51"/>
    </row>
    <row r="40" spans="1:10" ht="12.75" customHeight="1" x14ac:dyDescent="0.2">
      <c r="A40" s="162"/>
      <c r="B40" s="42" t="s">
        <v>11</v>
      </c>
      <c r="C40" s="45">
        <v>61951.178554144106</v>
      </c>
      <c r="D40" s="48">
        <f t="shared" si="0"/>
        <v>-2.3617125486739443</v>
      </c>
      <c r="E40" s="48">
        <f>100*(SUM(C38:C40)/SUM(C26:C28)-1)</f>
        <v>-6.830778449724062</v>
      </c>
      <c r="F40" s="48">
        <v>-8.2352463133148035</v>
      </c>
      <c r="G40" s="48">
        <v>-6.2185572303203767</v>
      </c>
      <c r="J40" s="51"/>
    </row>
    <row r="41" spans="1:10" ht="12.75" customHeight="1" x14ac:dyDescent="0.2">
      <c r="A41" s="162"/>
      <c r="B41" s="42" t="s">
        <v>12</v>
      </c>
      <c r="C41" s="45">
        <v>66450.698439338943</v>
      </c>
      <c r="D41" s="48">
        <f t="shared" si="0"/>
        <v>7.2630093409156826</v>
      </c>
      <c r="E41" s="48">
        <f>100*(SUM(C38:C41)/SUM(C26:C29)-1)</f>
        <v>0.15023306356747312</v>
      </c>
      <c r="F41" s="48">
        <v>25.811414878630966</v>
      </c>
      <c r="G41" s="48">
        <v>-3.8711525239855549</v>
      </c>
      <c r="J41" s="51"/>
    </row>
    <row r="42" spans="1:10" ht="12.75" customHeight="1" x14ac:dyDescent="0.2">
      <c r="A42" s="162"/>
      <c r="B42" s="42" t="s">
        <v>13</v>
      </c>
      <c r="C42" s="45">
        <v>61164.497600930357</v>
      </c>
      <c r="D42" s="48">
        <f t="shared" si="0"/>
        <v>-7.9550718992580922</v>
      </c>
      <c r="E42" s="48">
        <f>100*(SUM(C38:C42)/SUM(C26:C30)-1)</f>
        <v>-0.79743304337291931</v>
      </c>
      <c r="F42" s="48">
        <v>-4.4534761596164429</v>
      </c>
      <c r="G42" s="48">
        <v>-3.5319394162979911</v>
      </c>
      <c r="J42" s="51"/>
    </row>
    <row r="43" spans="1:10" ht="12.75" customHeight="1" x14ac:dyDescent="0.2">
      <c r="A43" s="162"/>
      <c r="B43" s="42" t="s">
        <v>14</v>
      </c>
      <c r="C43" s="45">
        <v>58786.543407359102</v>
      </c>
      <c r="D43" s="48">
        <f t="shared" si="0"/>
        <v>-3.8878013992468152</v>
      </c>
      <c r="E43" s="48">
        <f>100*(SUM(C38:C43)/SUM(C26:C31)-1)</f>
        <v>-0.51826572060639231</v>
      </c>
      <c r="F43" s="48">
        <v>0.97290917720487258</v>
      </c>
      <c r="G43" s="48">
        <v>-1.7085951551015555</v>
      </c>
      <c r="J43" s="51"/>
    </row>
    <row r="44" spans="1:10" ht="12.75" customHeight="1" x14ac:dyDescent="0.2">
      <c r="A44" s="162"/>
      <c r="B44" s="42" t="s">
        <v>15</v>
      </c>
      <c r="C44" s="45">
        <v>68223.288659827886</v>
      </c>
      <c r="D44" s="48">
        <f t="shared" si="0"/>
        <v>16.052560170236951</v>
      </c>
      <c r="E44" s="48">
        <f>100*(SUM(C38:C44)/SUM(C26:C32)-1)</f>
        <v>1.3475595795337192</v>
      </c>
      <c r="F44" s="48">
        <v>12.730237580897086</v>
      </c>
      <c r="G44" s="48">
        <v>0.49891053850898981</v>
      </c>
      <c r="J44" s="51"/>
    </row>
    <row r="45" spans="1:10" ht="12.75" customHeight="1" x14ac:dyDescent="0.2">
      <c r="A45" s="162"/>
      <c r="B45" s="42" t="s">
        <v>16</v>
      </c>
      <c r="C45" s="45">
        <v>57182.262791472152</v>
      </c>
      <c r="D45" s="48">
        <f t="shared" si="0"/>
        <v>-16.183661159179874</v>
      </c>
      <c r="E45" s="48">
        <f>100*(SUM(C38:C45)/SUM(C26:C33)-1)</f>
        <v>0.36937530276157649</v>
      </c>
      <c r="F45" s="48">
        <v>-6.5035633688283916</v>
      </c>
      <c r="G45" s="48">
        <v>0.66949070589581439</v>
      </c>
      <c r="J45" s="51"/>
    </row>
    <row r="46" spans="1:10" ht="12.75" customHeight="1" x14ac:dyDescent="0.2">
      <c r="A46" s="162"/>
      <c r="B46" s="42" t="s">
        <v>17</v>
      </c>
      <c r="C46" s="45">
        <v>65203.429540415862</v>
      </c>
      <c r="D46" s="48">
        <f t="shared" si="0"/>
        <v>14.027368553417841</v>
      </c>
      <c r="E46" s="48">
        <f>100*(SUM(C38:C46)/SUM(C26:C34)-1)</f>
        <v>1.5766114322203206</v>
      </c>
      <c r="F46" s="48">
        <v>11.731490503716868</v>
      </c>
      <c r="G46" s="48">
        <v>3.1954848140000047</v>
      </c>
      <c r="J46" s="51"/>
    </row>
    <row r="47" spans="1:10" ht="12.75" customHeight="1" x14ac:dyDescent="0.2">
      <c r="A47" s="162"/>
      <c r="B47" s="42" t="s">
        <v>18</v>
      </c>
      <c r="C47" s="45">
        <v>71413.447322214051</v>
      </c>
      <c r="D47" s="48">
        <f t="shared" si="0"/>
        <v>9.5240661811338612</v>
      </c>
      <c r="E47" s="48">
        <f>100*(SUM(C38:C47)/SUM(C26:C35)-1)</f>
        <v>2.7996637354582576</v>
      </c>
      <c r="F47" s="48">
        <v>13.473520525345805</v>
      </c>
      <c r="G47" s="48">
        <v>3.594529211017794</v>
      </c>
      <c r="J47" s="51"/>
    </row>
    <row r="48" spans="1:10" ht="12.75" customHeight="1" x14ac:dyDescent="0.2">
      <c r="A48" s="162"/>
      <c r="B48" s="42" t="s">
        <v>19</v>
      </c>
      <c r="C48" s="45">
        <v>62471.253091709666</v>
      </c>
      <c r="D48" s="48">
        <f t="shared" si="0"/>
        <v>-12.521723240943173</v>
      </c>
      <c r="E48" s="48">
        <f>100*(SUM(C38:C48)/SUM(C26:C36)-1)</f>
        <v>2.331249327257412</v>
      </c>
      <c r="F48" s="48">
        <v>-2.1597418323790141</v>
      </c>
      <c r="G48" s="48">
        <v>2.2068692475671225</v>
      </c>
      <c r="J48" s="51"/>
    </row>
    <row r="49" spans="1:10" ht="12.75" customHeight="1" x14ac:dyDescent="0.2">
      <c r="A49" s="162"/>
      <c r="B49" s="42" t="s">
        <v>20</v>
      </c>
      <c r="C49" s="45">
        <v>53065.6918190859</v>
      </c>
      <c r="D49" s="48">
        <f t="shared" si="0"/>
        <v>-15.055822969992494</v>
      </c>
      <c r="E49" s="48">
        <f>100*(SUM(C38:C49)/SUM(C26:C37)-1)</f>
        <v>1.8010687265378467</v>
      </c>
      <c r="F49" s="48">
        <v>-4.6397265830431911</v>
      </c>
      <c r="G49" s="48">
        <v>1.8010687265378467</v>
      </c>
      <c r="J49" s="51"/>
    </row>
    <row r="50" spans="1:10" ht="12.75" customHeight="1" x14ac:dyDescent="0.2">
      <c r="A50" s="162">
        <v>2014</v>
      </c>
      <c r="B50" s="42" t="s">
        <v>9</v>
      </c>
      <c r="C50" s="45">
        <v>53849.881779945732</v>
      </c>
      <c r="D50" s="48">
        <f t="shared" si="0"/>
        <v>1.4777720481499168</v>
      </c>
      <c r="E50" s="48">
        <f>100*(SUM(C50)/SUM(C38)-1)</f>
        <v>-2.9510790032933221</v>
      </c>
      <c r="F50" s="48">
        <v>-2.9510790032933221</v>
      </c>
      <c r="G50" s="48">
        <v>1.6927045375605854</v>
      </c>
      <c r="J50" s="51"/>
    </row>
    <row r="51" spans="1:10" ht="12.75" customHeight="1" x14ac:dyDescent="0.2">
      <c r="A51" s="162"/>
      <c r="B51" s="42" t="s">
        <v>10</v>
      </c>
      <c r="C51" s="45">
        <v>63116.931391859551</v>
      </c>
      <c r="D51" s="48">
        <f t="shared" si="0"/>
        <v>17.209043558875493</v>
      </c>
      <c r="E51" s="48">
        <f>100*(SUM(C50:C51)/SUM(C38:C39)-1)</f>
        <v>-1.6565251651074919</v>
      </c>
      <c r="F51" s="48">
        <v>-0.52442529567066076</v>
      </c>
      <c r="G51" s="48">
        <v>2.6119851069450029</v>
      </c>
      <c r="J51" s="51"/>
    </row>
    <row r="52" spans="1:10" ht="12.75" customHeight="1" x14ac:dyDescent="0.2">
      <c r="A52" s="162"/>
      <c r="B52" s="42" t="s">
        <v>11</v>
      </c>
      <c r="C52" s="45">
        <v>68137.842562032849</v>
      </c>
      <c r="D52" s="48">
        <f t="shared" si="0"/>
        <v>7.9549354815764417</v>
      </c>
      <c r="E52" s="48">
        <f>100*(SUM(C50:C52)/SUM(C38:C40)-1)</f>
        <v>2.3309656312586746</v>
      </c>
      <c r="F52" s="48">
        <v>9.9863540166257092</v>
      </c>
      <c r="G52" s="48">
        <v>4.2672484281381262</v>
      </c>
      <c r="J52" s="51"/>
    </row>
    <row r="53" spans="1:10" ht="12.75" customHeight="1" x14ac:dyDescent="0.2">
      <c r="A53" s="162"/>
      <c r="B53" s="42" t="s">
        <v>12</v>
      </c>
      <c r="C53" s="45">
        <v>70617.786836410785</v>
      </c>
      <c r="D53" s="48">
        <f t="shared" si="0"/>
        <v>3.6395990555764701</v>
      </c>
      <c r="E53" s="48">
        <f>100*(SUM(C50:C53)/SUM(C38:C41)-1)</f>
        <v>3.3894911308168574</v>
      </c>
      <c r="F53" s="48">
        <v>6.2709474767610907</v>
      </c>
      <c r="G53" s="48">
        <v>2.8946966473736069</v>
      </c>
      <c r="J53" s="51"/>
    </row>
    <row r="54" spans="1:10" ht="12.75" customHeight="1" x14ac:dyDescent="0.2">
      <c r="A54" s="162"/>
      <c r="B54" s="42" t="s">
        <v>13</v>
      </c>
      <c r="C54" s="45">
        <v>78146.572339606995</v>
      </c>
      <c r="D54" s="48">
        <f t="shared" si="0"/>
        <v>10.661316136452959</v>
      </c>
      <c r="E54" s="48">
        <f>100*(SUM(C50:C54)/SUM(C38:C42)-1)</f>
        <v>8.2221474481649626</v>
      </c>
      <c r="F54" s="48">
        <v>27.764594502969196</v>
      </c>
      <c r="G54" s="48">
        <v>5.625873559558392</v>
      </c>
      <c r="J54" s="51"/>
    </row>
    <row r="55" spans="1:10" ht="12.75" customHeight="1" x14ac:dyDescent="0.2">
      <c r="A55" s="162"/>
      <c r="B55" s="42" t="s">
        <v>14</v>
      </c>
      <c r="C55" s="45">
        <v>71441.421579189613</v>
      </c>
      <c r="D55" s="48">
        <f t="shared" si="0"/>
        <v>-8.5802237509258195</v>
      </c>
      <c r="E55" s="48">
        <f>100*(SUM(C50:C55)/SUM(C38:C43)-1)</f>
        <v>10.351626304688889</v>
      </c>
      <c r="F55" s="48">
        <v>21.526828145242384</v>
      </c>
      <c r="G55" s="48">
        <v>7.278008009338377</v>
      </c>
      <c r="J55" s="51"/>
    </row>
    <row r="56" spans="1:10" ht="12.75" customHeight="1" x14ac:dyDescent="0.2">
      <c r="A56" s="162"/>
      <c r="B56" s="42" t="s">
        <v>15</v>
      </c>
      <c r="C56" s="45">
        <v>86494.427938044304</v>
      </c>
      <c r="D56" s="48">
        <f t="shared" si="0"/>
        <v>21.070418289716009</v>
      </c>
      <c r="E56" s="48">
        <f>100*(SUM(C50:C56)/SUM(C38:C44)-1)</f>
        <v>12.925352728788964</v>
      </c>
      <c r="F56" s="48">
        <v>26.781381603163744</v>
      </c>
      <c r="G56" s="48">
        <v>8.6348510496266471</v>
      </c>
      <c r="J56" s="51"/>
    </row>
    <row r="57" spans="1:10" ht="12.75" customHeight="1" x14ac:dyDescent="0.2">
      <c r="A57" s="162"/>
      <c r="B57" s="42" t="s">
        <v>16</v>
      </c>
      <c r="C57" s="45">
        <v>88133.514890643288</v>
      </c>
      <c r="D57" s="48">
        <f t="shared" si="0"/>
        <v>1.8950202824314477</v>
      </c>
      <c r="E57" s="48">
        <f>100*(SUM(C50:C57)/SUM(C38:C45)-1)</f>
        <v>17.707260157999883</v>
      </c>
      <c r="F57" s="48">
        <v>54.127365004847341</v>
      </c>
      <c r="G57" s="48">
        <v>13.443715020062253</v>
      </c>
      <c r="J57" s="51"/>
    </row>
    <row r="58" spans="1:10" ht="12.75" customHeight="1" x14ac:dyDescent="0.2">
      <c r="A58" s="162"/>
      <c r="B58" s="42" t="s">
        <v>17</v>
      </c>
      <c r="C58" s="45">
        <v>100269.5956702157</v>
      </c>
      <c r="D58" s="48">
        <f t="shared" si="0"/>
        <v>13.770108675038028</v>
      </c>
      <c r="E58" s="48">
        <f>100*(SUM(C50:C58)/SUM(C38:C46)-1)</f>
        <v>21.92315371725806</v>
      </c>
      <c r="F58" s="48">
        <v>53.779634563645672</v>
      </c>
      <c r="G58" s="48">
        <v>17.131203136969162</v>
      </c>
      <c r="J58" s="51"/>
    </row>
    <row r="59" spans="1:10" ht="12.75" customHeight="1" x14ac:dyDescent="0.2">
      <c r="A59" s="162"/>
      <c r="B59" s="42" t="s">
        <v>18</v>
      </c>
      <c r="C59" s="45">
        <v>99319.729594857199</v>
      </c>
      <c r="D59" s="48">
        <f t="shared" si="0"/>
        <v>-0.94731216278420849</v>
      </c>
      <c r="E59" s="48">
        <f>100*(SUM(C50:C59)/SUM(C38:C47)-1)</f>
        <v>23.869754928895315</v>
      </c>
      <c r="F59" s="48">
        <v>39.07706926222361</v>
      </c>
      <c r="G59" s="48">
        <v>19.531574509693762</v>
      </c>
      <c r="J59" s="51"/>
    </row>
    <row r="60" spans="1:10" ht="12.75" customHeight="1" x14ac:dyDescent="0.2">
      <c r="A60" s="162"/>
      <c r="B60" s="42" t="s">
        <v>19</v>
      </c>
      <c r="C60" s="45">
        <v>83500.830207461957</v>
      </c>
      <c r="D60" s="48">
        <f t="shared" si="0"/>
        <v>-15.927247740125082</v>
      </c>
      <c r="E60" s="48">
        <f>100*(SUM(C50:C60)/SUM(C38:C48)-1)</f>
        <v>24.75411266687615</v>
      </c>
      <c r="F60" s="48">
        <v>33.662806611034782</v>
      </c>
      <c r="G60" s="48">
        <v>22.565688902894454</v>
      </c>
      <c r="J60" s="51"/>
    </row>
    <row r="61" spans="1:10" ht="12.75" customHeight="1" x14ac:dyDescent="0.2">
      <c r="A61" s="162"/>
      <c r="B61" s="42" t="s">
        <v>20</v>
      </c>
      <c r="C61" s="45">
        <v>79985.465667762823</v>
      </c>
      <c r="D61" s="48">
        <f t="shared" si="0"/>
        <v>-4.2099755546921358</v>
      </c>
      <c r="E61" s="48">
        <f>100*(SUM(C50:C61)/SUM(C38:C49)-1)</f>
        <v>26.604665821903197</v>
      </c>
      <c r="F61" s="48">
        <v>50.729148958338442</v>
      </c>
      <c r="G61" s="48">
        <v>26.604665821903172</v>
      </c>
      <c r="J61" s="51"/>
    </row>
    <row r="62" spans="1:10" ht="12.75" customHeight="1" x14ac:dyDescent="0.2">
      <c r="A62" s="162">
        <v>2015</v>
      </c>
      <c r="B62" s="42" t="s">
        <v>9</v>
      </c>
      <c r="C62" s="45">
        <v>77194.3</v>
      </c>
      <c r="D62" s="48">
        <f t="shared" si="0"/>
        <v>-3.4895910706534305</v>
      </c>
      <c r="E62" s="48">
        <f>100*(SUM(C62)/SUM(C50)-1)</f>
        <v>43.350918234973705</v>
      </c>
      <c r="F62" s="48">
        <v>43.350918234973655</v>
      </c>
      <c r="G62" s="48">
        <v>30.024624601091254</v>
      </c>
      <c r="J62" s="51"/>
    </row>
    <row r="63" spans="1:10" ht="12.75" customHeight="1" x14ac:dyDescent="0.2">
      <c r="A63" s="162"/>
      <c r="B63" s="42" t="s">
        <v>10</v>
      </c>
      <c r="C63" s="45">
        <v>91089.32</v>
      </c>
      <c r="D63" s="48">
        <f t="shared" si="0"/>
        <v>18.000059589892015</v>
      </c>
      <c r="E63" s="48">
        <f>100*(SUM(C62:C63)/SUM(C50:C51)-1)</f>
        <v>43.872963139398038</v>
      </c>
      <c r="F63" s="48">
        <v>44.318359576885527</v>
      </c>
      <c r="G63" s="48">
        <v>33.848267019380799</v>
      </c>
      <c r="J63" s="51"/>
    </row>
    <row r="64" spans="1:10" ht="12.75" customHeight="1" x14ac:dyDescent="0.2">
      <c r="A64" s="162"/>
      <c r="B64" s="42" t="s">
        <v>11</v>
      </c>
      <c r="C64" s="45">
        <v>102219.7</v>
      </c>
      <c r="D64" s="48">
        <f t="shared" si="0"/>
        <v>12.219193205087041</v>
      </c>
      <c r="E64" s="48">
        <f>100*(SUM(C62:C64)/SUM(C50:C52)-1)</f>
        <v>46.135341073731027</v>
      </c>
      <c r="F64" s="48">
        <v>50.018985275236652</v>
      </c>
      <c r="G64" s="48">
        <v>37.292706208211172</v>
      </c>
      <c r="J64" s="51"/>
    </row>
    <row r="65" spans="1:10" ht="12.75" customHeight="1" x14ac:dyDescent="0.2">
      <c r="A65" s="162"/>
      <c r="B65" s="42" t="s">
        <v>12</v>
      </c>
      <c r="C65" s="45">
        <v>103574.4375</v>
      </c>
      <c r="D65" s="48">
        <f t="shared" si="0"/>
        <v>1.3253193855978784</v>
      </c>
      <c r="E65" s="48">
        <f>100*(SUM(C62:C65)/SUM(C50:C53)-1)</f>
        <v>46.282725028030328</v>
      </c>
      <c r="F65" s="48">
        <v>46.669050589102646</v>
      </c>
      <c r="G65" s="48">
        <v>40.90852593609042</v>
      </c>
      <c r="J65" s="51"/>
    </row>
    <row r="66" spans="1:10" ht="12.75" customHeight="1" x14ac:dyDescent="0.2">
      <c r="A66" s="162"/>
      <c r="B66" s="42" t="s">
        <v>13</v>
      </c>
      <c r="C66" s="45">
        <v>106812.2925</v>
      </c>
      <c r="D66" s="48">
        <f t="shared" si="0"/>
        <v>3.1261140085844019</v>
      </c>
      <c r="E66" s="48">
        <f>100*(SUM(C62:C66)/SUM(C50:C54)-1)</f>
        <v>44.035543439045853</v>
      </c>
      <c r="F66" s="48">
        <v>36.681992955261535</v>
      </c>
      <c r="G66" s="48">
        <v>41.523487913427815</v>
      </c>
      <c r="J66" s="51"/>
    </row>
    <row r="67" spans="1:10" ht="12.75" customHeight="1" x14ac:dyDescent="0.2">
      <c r="A67" s="162"/>
      <c r="B67" s="42" t="s">
        <v>14</v>
      </c>
      <c r="C67" s="45">
        <v>96481.574999999997</v>
      </c>
      <c r="D67" s="48">
        <f t="shared" si="0"/>
        <v>-9.6718432478171916</v>
      </c>
      <c r="E67" s="48">
        <f>100*(SUM(C62:C67)/SUM(C50:C55)-1)</f>
        <v>42.451704427207581</v>
      </c>
      <c r="F67" s="48">
        <v>35.049909236554733</v>
      </c>
      <c r="G67" s="48">
        <v>42.434307101032957</v>
      </c>
      <c r="J67" s="51"/>
    </row>
    <row r="68" spans="1:10" ht="12.75" customHeight="1" x14ac:dyDescent="0.2">
      <c r="A68" s="162"/>
      <c r="B68" s="42" t="s">
        <v>15</v>
      </c>
      <c r="C68" s="45">
        <v>112129</v>
      </c>
      <c r="D68" s="48">
        <f t="shared" si="0"/>
        <v>16.218044740666816</v>
      </c>
      <c r="E68" s="48">
        <f>100*(SUM(C62:C68)/SUM(C50:C56)-1)</f>
        <v>40.198008371309754</v>
      </c>
      <c r="F68" s="48">
        <v>29.637252564197158</v>
      </c>
      <c r="G68" s="48">
        <v>42.385651671682268</v>
      </c>
      <c r="J68" s="51"/>
    </row>
    <row r="69" spans="1:10" ht="12.75" customHeight="1" x14ac:dyDescent="0.2">
      <c r="A69" s="162"/>
      <c r="B69" s="42" t="s">
        <v>16</v>
      </c>
      <c r="C69" s="45">
        <v>106651.73999999999</v>
      </c>
      <c r="D69" s="48">
        <f t="shared" si="0"/>
        <v>-4.8847844892935921</v>
      </c>
      <c r="E69" s="48">
        <f>100*(SUM(C62:C69)/SUM(C50:C57)-1)</f>
        <v>37.282234353351676</v>
      </c>
      <c r="F69" s="48">
        <v>21.011558579428335</v>
      </c>
      <c r="G69" s="48">
        <v>39.314848116609127</v>
      </c>
      <c r="J69" s="51"/>
    </row>
    <row r="70" spans="1:10" ht="12.75" customHeight="1" x14ac:dyDescent="0.2">
      <c r="A70" s="162"/>
      <c r="B70" s="42" t="s">
        <v>17</v>
      </c>
      <c r="C70" s="45">
        <v>97546.524999999994</v>
      </c>
      <c r="D70" s="48">
        <f t="shared" si="0"/>
        <v>-8.5373337556424289</v>
      </c>
      <c r="E70" s="48">
        <f>100*(SUM(C62:C70)/SUM(C50:C58)-1)</f>
        <v>31.386123489045193</v>
      </c>
      <c r="F70" s="48">
        <v>-2.7157491281522672</v>
      </c>
      <c r="G70" s="48">
        <v>33.367209403331024</v>
      </c>
      <c r="J70" s="51"/>
    </row>
    <row r="71" spans="1:10" ht="12.75" customHeight="1" x14ac:dyDescent="0.2">
      <c r="A71" s="162"/>
      <c r="B71" s="42" t="s">
        <v>18</v>
      </c>
      <c r="C71" s="45">
        <v>90072.78</v>
      </c>
      <c r="D71" s="48">
        <f t="shared" si="0"/>
        <v>-7.6617234699032029</v>
      </c>
      <c r="E71" s="48">
        <f>100*(SUM(C62:C71)/SUM(C50:C59)-1)</f>
        <v>26.200988652032976</v>
      </c>
      <c r="F71" s="48">
        <v>-9.3102847063490142</v>
      </c>
      <c r="G71" s="48">
        <v>28.175988910332439</v>
      </c>
      <c r="J71" s="51"/>
    </row>
    <row r="72" spans="1:10" ht="12.75" customHeight="1" x14ac:dyDescent="0.2">
      <c r="A72" s="162"/>
      <c r="B72" s="42" t="s">
        <v>19</v>
      </c>
      <c r="C72" s="45">
        <v>89241.68</v>
      </c>
      <c r="D72" s="48">
        <f t="shared" si="0"/>
        <v>-0.92269828909467</v>
      </c>
      <c r="E72" s="48">
        <f>100*(SUM(C62:C72)/SUM(C50:C60)-1)</f>
        <v>24.331155546411033</v>
      </c>
      <c r="F72" s="48">
        <v>6.8752008552185773</v>
      </c>
      <c r="G72" s="48">
        <v>25.860286221346442</v>
      </c>
      <c r="J72" s="51"/>
    </row>
    <row r="73" spans="1:10" ht="12.75" customHeight="1" x14ac:dyDescent="0.2">
      <c r="A73" s="162"/>
      <c r="B73" s="42" t="s">
        <v>20</v>
      </c>
      <c r="C73" s="45">
        <v>91244.049999999988</v>
      </c>
      <c r="D73" s="48">
        <f t="shared" si="0"/>
        <v>2.243760987018617</v>
      </c>
      <c r="E73" s="48">
        <f>100*(SUM(C62:C73)/SUM(C50:C61)-1)</f>
        <v>23.461305922765675</v>
      </c>
      <c r="F73" s="48">
        <v>14.075787692481768</v>
      </c>
      <c r="G73" s="48">
        <v>23.461305922765675</v>
      </c>
      <c r="J73" s="51"/>
    </row>
    <row r="74" spans="1:10" ht="12.75" customHeight="1" x14ac:dyDescent="0.2">
      <c r="A74" s="162">
        <v>2016</v>
      </c>
      <c r="B74" s="42" t="s">
        <v>9</v>
      </c>
      <c r="C74" s="45">
        <v>76294.5</v>
      </c>
      <c r="D74" s="48">
        <f t="shared" si="0"/>
        <v>-16.384136828648</v>
      </c>
      <c r="E74" s="48">
        <f>100*(SUM(C74)/SUM(C62)-1)</f>
        <v>-1.1656301048134421</v>
      </c>
      <c r="F74" s="48">
        <f t="shared" ref="F74:F135" si="1">100*(C74/C62-1)</f>
        <v>-1.1656301048134421</v>
      </c>
      <c r="G74" s="48">
        <f t="shared" ref="G74:G135" si="2">100*(SUM(C63:C74)/SUM(C51:C62)-1)</f>
        <v>20.385726197883901</v>
      </c>
      <c r="H74" s="62"/>
      <c r="I74" s="51"/>
      <c r="J74" s="51"/>
    </row>
    <row r="75" spans="1:10" ht="12.75" customHeight="1" x14ac:dyDescent="0.2">
      <c r="A75" s="162"/>
      <c r="B75" s="42" t="s">
        <v>10</v>
      </c>
      <c r="C75" s="45">
        <v>100237.3</v>
      </c>
      <c r="D75" s="48">
        <f t="shared" si="0"/>
        <v>31.382078655735345</v>
      </c>
      <c r="E75" s="48">
        <f>100*(SUM(C74:C75)/SUM(C62:C63)-1)</f>
        <v>4.9013564124660514</v>
      </c>
      <c r="F75" s="48">
        <f t="shared" si="1"/>
        <v>10.042867813701983</v>
      </c>
      <c r="G75" s="48">
        <f t="shared" si="2"/>
        <v>17.919063897864884</v>
      </c>
      <c r="H75" s="62"/>
      <c r="I75" s="51"/>
      <c r="J75" s="51"/>
    </row>
    <row r="76" spans="1:10" ht="12.75" customHeight="1" x14ac:dyDescent="0.2">
      <c r="A76" s="162"/>
      <c r="B76" s="42" t="s">
        <v>11</v>
      </c>
      <c r="C76" s="45">
        <v>93807.32</v>
      </c>
      <c r="D76" s="48">
        <f t="shared" si="0"/>
        <v>-6.4147577797885607</v>
      </c>
      <c r="E76" s="48">
        <f>100*(SUM(C74:C76)/SUM(C62:C64)-1)</f>
        <v>-6.0701657931594433E-2</v>
      </c>
      <c r="F76" s="48">
        <f t="shared" si="1"/>
        <v>-8.2297052329443297</v>
      </c>
      <c r="G76" s="48">
        <f t="shared" si="2"/>
        <v>13.193199571515922</v>
      </c>
      <c r="H76" s="62"/>
      <c r="I76" s="51"/>
      <c r="J76" s="51"/>
    </row>
    <row r="77" spans="1:10" ht="12.75" customHeight="1" x14ac:dyDescent="0.2">
      <c r="A77" s="162"/>
      <c r="B77" s="42" t="s">
        <v>12</v>
      </c>
      <c r="C77" s="45">
        <v>106282.57</v>
      </c>
      <c r="D77" s="48">
        <f t="shared" si="0"/>
        <v>13.298802268309128</v>
      </c>
      <c r="E77" s="48">
        <f>100*(SUM(C74:C77)/SUM(C62:C65)-1)</f>
        <v>0.68005446701813188</v>
      </c>
      <c r="F77" s="48">
        <f t="shared" si="1"/>
        <v>2.6146726599408421</v>
      </c>
      <c r="G77" s="48">
        <f t="shared" si="2"/>
        <v>9.9335844350934224</v>
      </c>
      <c r="H77" s="62"/>
      <c r="I77" s="51"/>
      <c r="J77" s="51"/>
    </row>
    <row r="78" spans="1:10" ht="12.75" customHeight="1" x14ac:dyDescent="0.2">
      <c r="A78" s="162"/>
      <c r="B78" s="42" t="s">
        <v>13</v>
      </c>
      <c r="C78" s="45">
        <v>97231.51</v>
      </c>
      <c r="D78" s="48">
        <f t="shared" si="0"/>
        <v>-8.5160341907426726</v>
      </c>
      <c r="E78" s="48">
        <f>100*(SUM(C74:C78)/SUM(C62:C66)-1)</f>
        <v>-1.4632970675937162</v>
      </c>
      <c r="F78" s="48">
        <f t="shared" si="1"/>
        <v>-8.9697377293910243</v>
      </c>
      <c r="G78" s="48">
        <f t="shared" si="2"/>
        <v>6.1636105501909899</v>
      </c>
      <c r="H78" s="62"/>
      <c r="I78" s="51"/>
      <c r="J78" s="51"/>
    </row>
    <row r="79" spans="1:10" ht="12.75" customHeight="1" x14ac:dyDescent="0.2">
      <c r="A79" s="162"/>
      <c r="B79" s="42" t="s">
        <v>14</v>
      </c>
      <c r="C79" s="45">
        <v>98749.817876199973</v>
      </c>
      <c r="D79" s="48">
        <f t="shared" si="0"/>
        <v>1.5615389251899758</v>
      </c>
      <c r="E79" s="48">
        <f>100*(SUM(C74:C79)/SUM(C62:C67)-1)</f>
        <v>-0.825916431864826</v>
      </c>
      <c r="F79" s="48">
        <f t="shared" si="1"/>
        <v>2.3509596274728928</v>
      </c>
      <c r="G79" s="48">
        <f t="shared" si="2"/>
        <v>3.9830142708385807</v>
      </c>
      <c r="H79" s="62"/>
      <c r="I79" s="51"/>
      <c r="J79" s="51"/>
    </row>
    <row r="80" spans="1:10" ht="12.75" customHeight="1" x14ac:dyDescent="0.2">
      <c r="A80" s="162"/>
      <c r="B80" s="42" t="s">
        <v>15</v>
      </c>
      <c r="C80" s="45">
        <v>87589.214098029304</v>
      </c>
      <c r="D80" s="48">
        <f t="shared" si="0"/>
        <v>-11.301898087713358</v>
      </c>
      <c r="E80" s="48">
        <f>100*(SUM(C74:C80)/SUM(C62:C68)-1)</f>
        <v>-4.2506695372133478</v>
      </c>
      <c r="F80" s="48">
        <f t="shared" si="1"/>
        <v>-21.885315932515848</v>
      </c>
      <c r="G80" s="48">
        <f t="shared" si="2"/>
        <v>-0.505014882269883</v>
      </c>
      <c r="H80" s="62"/>
      <c r="I80" s="51"/>
      <c r="J80" s="51"/>
    </row>
    <row r="81" spans="1:10" ht="12.75" customHeight="1" x14ac:dyDescent="0.2">
      <c r="A81" s="162"/>
      <c r="B81" s="42" t="s">
        <v>16</v>
      </c>
      <c r="C81" s="45">
        <v>96241.921911634141</v>
      </c>
      <c r="D81" s="48">
        <f t="shared" si="0"/>
        <v>9.8787366717559379</v>
      </c>
      <c r="E81" s="48">
        <f>100*(SUM(C74:C81)/SUM(C62:C69)-1)</f>
        <v>-4.988770097308759</v>
      </c>
      <c r="F81" s="48">
        <f t="shared" si="1"/>
        <v>-9.7605703276532054</v>
      </c>
      <c r="G81" s="48">
        <f t="shared" si="2"/>
        <v>-2.992405089350203</v>
      </c>
      <c r="H81" s="62"/>
      <c r="I81" s="51"/>
      <c r="J81" s="51"/>
    </row>
    <row r="82" spans="1:10" ht="12.75" customHeight="1" x14ac:dyDescent="0.2">
      <c r="A82" s="162"/>
      <c r="B82" s="42" t="s">
        <v>17</v>
      </c>
      <c r="C82" s="45">
        <v>98712.17</v>
      </c>
      <c r="D82" s="48">
        <f t="shared" si="0"/>
        <v>2.566706939449892</v>
      </c>
      <c r="E82" s="48">
        <f>100*(SUM(C74:C82)/SUM(C62:C70)-1)</f>
        <v>-4.313820521152989</v>
      </c>
      <c r="F82" s="48">
        <f t="shared" si="1"/>
        <v>1.1949631214438483</v>
      </c>
      <c r="G82" s="48">
        <f t="shared" si="2"/>
        <v>-2.6632036900335332</v>
      </c>
      <c r="H82" s="62"/>
      <c r="I82" s="51"/>
      <c r="J82" s="51"/>
    </row>
    <row r="83" spans="1:10" ht="12.75" customHeight="1" x14ac:dyDescent="0.2">
      <c r="A83" s="162"/>
      <c r="B83" s="42" t="s">
        <v>18</v>
      </c>
      <c r="C83" s="45">
        <v>105323.44</v>
      </c>
      <c r="D83" s="48">
        <f t="shared" si="0"/>
        <v>6.6975227066733645</v>
      </c>
      <c r="E83" s="48">
        <f>100*(SUM(C74:C83)/SUM(C62:C71)-1)</f>
        <v>-2.3686295127950174</v>
      </c>
      <c r="F83" s="48">
        <f t="shared" si="1"/>
        <v>16.931485849554107</v>
      </c>
      <c r="G83" s="48">
        <f t="shared" si="2"/>
        <v>-0.54935090248454665</v>
      </c>
      <c r="H83" s="62"/>
      <c r="I83" s="51"/>
      <c r="J83" s="51"/>
    </row>
    <row r="84" spans="1:10" ht="12.75" customHeight="1" x14ac:dyDescent="0.2">
      <c r="A84" s="162"/>
      <c r="B84" s="42" t="s">
        <v>19</v>
      </c>
      <c r="C84" s="45">
        <v>102086.43</v>
      </c>
      <c r="D84" s="48">
        <f t="shared" si="0"/>
        <v>-3.0733994256169517</v>
      </c>
      <c r="E84" s="48">
        <f>100*(SUM(C74:C84)/SUM(C62:C72)-1)</f>
        <v>-0.97455974001968704</v>
      </c>
      <c r="F84" s="48">
        <f t="shared" si="1"/>
        <v>14.3932185050752</v>
      </c>
      <c r="G84" s="48">
        <f t="shared" si="2"/>
        <v>6.9508156227948703E-2</v>
      </c>
      <c r="H84" s="62"/>
      <c r="I84" s="51"/>
      <c r="J84" s="51"/>
    </row>
    <row r="85" spans="1:10" ht="12.75" customHeight="1" x14ac:dyDescent="0.2">
      <c r="A85" s="162"/>
      <c r="B85" s="42" t="s">
        <v>20</v>
      </c>
      <c r="C85" s="45">
        <v>108715.15709169606</v>
      </c>
      <c r="D85" s="48">
        <f t="shared" si="0"/>
        <v>6.4932499762172746</v>
      </c>
      <c r="E85" s="48">
        <f>100*(SUM(C74:C85)/SUM(C62:C73)-1)</f>
        <v>0.60243988808312832</v>
      </c>
      <c r="F85" s="48">
        <f t="shared" si="1"/>
        <v>19.147667263450142</v>
      </c>
      <c r="G85" s="48">
        <f t="shared" si="2"/>
        <v>0.60243988808312832</v>
      </c>
      <c r="H85" s="62"/>
      <c r="I85" s="51"/>
      <c r="J85" s="51"/>
    </row>
    <row r="86" spans="1:10" ht="12.75" customHeight="1" x14ac:dyDescent="0.2">
      <c r="A86" s="162">
        <v>2017</v>
      </c>
      <c r="B86" s="42" t="s">
        <v>9</v>
      </c>
      <c r="C86" s="45">
        <v>97608.56</v>
      </c>
      <c r="D86" s="48">
        <f t="shared" si="0"/>
        <v>-10.216236069390195</v>
      </c>
      <c r="E86" s="48">
        <f>100*(SUM(C86)/SUM(C74)-1)</f>
        <v>27.936561613222445</v>
      </c>
      <c r="F86" s="48">
        <f t="shared" si="1"/>
        <v>27.936561613222445</v>
      </c>
      <c r="G86" s="48">
        <f t="shared" si="2"/>
        <v>2.5123668747734307</v>
      </c>
      <c r="H86" s="62"/>
      <c r="I86" s="51"/>
      <c r="J86" s="51"/>
    </row>
    <row r="87" spans="1:10" ht="12.75" customHeight="1" x14ac:dyDescent="0.2">
      <c r="A87" s="162"/>
      <c r="B87" s="42" t="s">
        <v>10</v>
      </c>
      <c r="C87" s="45">
        <v>104953.97</v>
      </c>
      <c r="D87" s="48">
        <f t="shared" si="0"/>
        <v>7.525374823683495</v>
      </c>
      <c r="E87" s="48">
        <f>100*(SUM(C86:C87)/SUM(C74:C75)-1)</f>
        <v>14.745632231699911</v>
      </c>
      <c r="F87" s="48">
        <f t="shared" si="1"/>
        <v>4.7055038393891246</v>
      </c>
      <c r="G87" s="48">
        <f t="shared" si="2"/>
        <v>2.1148301040545547</v>
      </c>
      <c r="H87" s="62"/>
      <c r="I87" s="51"/>
      <c r="J87" s="51"/>
    </row>
    <row r="88" spans="1:10" ht="12.75" customHeight="1" x14ac:dyDescent="0.2">
      <c r="A88" s="162"/>
      <c r="B88" s="42" t="s">
        <v>11</v>
      </c>
      <c r="C88" s="45">
        <v>108641.54000000001</v>
      </c>
      <c r="D88" s="48">
        <f t="shared" si="0"/>
        <v>3.5135116851701786</v>
      </c>
      <c r="E88" s="48">
        <f>100*(SUM(C86:C88)/SUM(C74:C76)-1)</f>
        <v>15.116180743652642</v>
      </c>
      <c r="F88" s="48">
        <f t="shared" si="1"/>
        <v>15.813499415610632</v>
      </c>
      <c r="G88" s="48">
        <f t="shared" si="2"/>
        <v>4.1270837229836266</v>
      </c>
      <c r="H88" s="62"/>
      <c r="I88" s="51"/>
      <c r="J88" s="51"/>
    </row>
    <row r="89" spans="1:10" ht="12.75" customHeight="1" x14ac:dyDescent="0.2">
      <c r="A89" s="162"/>
      <c r="B89" s="42" t="s">
        <v>12</v>
      </c>
      <c r="C89" s="45">
        <v>91845.372000000003</v>
      </c>
      <c r="D89" s="48">
        <f t="shared" si="0"/>
        <v>-15.460171127912957</v>
      </c>
      <c r="E89" s="48">
        <f>100*(SUM(C86:C89)/SUM(C74:C77)-1)</f>
        <v>7.0170552312056156</v>
      </c>
      <c r="F89" s="48">
        <f t="shared" si="1"/>
        <v>-13.58378706875455</v>
      </c>
      <c r="G89" s="48">
        <f t="shared" si="2"/>
        <v>2.6480746650637821</v>
      </c>
      <c r="H89" s="62"/>
      <c r="I89" s="51"/>
      <c r="J89" s="51"/>
    </row>
    <row r="90" spans="1:10" ht="12.75" customHeight="1" x14ac:dyDescent="0.2">
      <c r="A90" s="162"/>
      <c r="B90" s="42" t="s">
        <v>13</v>
      </c>
      <c r="C90" s="45">
        <v>88379.07</v>
      </c>
      <c r="D90" s="48">
        <f t="shared" si="0"/>
        <v>-3.7740627802128057</v>
      </c>
      <c r="E90" s="48">
        <f>100*(SUM(C86:C90)/SUM(C74:C78)-1)</f>
        <v>3.7090204308001029</v>
      </c>
      <c r="F90" s="48">
        <f t="shared" si="1"/>
        <v>-9.1044970915292627</v>
      </c>
      <c r="G90" s="48">
        <f t="shared" si="2"/>
        <v>2.7329373797898127</v>
      </c>
      <c r="H90" s="62"/>
      <c r="I90" s="51"/>
      <c r="J90" s="51"/>
    </row>
    <row r="91" spans="1:10" ht="12.75" customHeight="1" x14ac:dyDescent="0.2">
      <c r="A91" s="162"/>
      <c r="B91" s="42" t="s">
        <v>14</v>
      </c>
      <c r="C91" s="45">
        <v>80667.677499999991</v>
      </c>
      <c r="D91" s="48">
        <f t="shared" si="0"/>
        <v>-8.7253605406800716</v>
      </c>
      <c r="E91" s="48">
        <f>100*(SUM(C86:C91)/SUM(C74:C79)-1)</f>
        <v>-8.8513046626925718E-2</v>
      </c>
      <c r="F91" s="48">
        <f t="shared" si="1"/>
        <v>-18.311062000001943</v>
      </c>
      <c r="G91" s="48">
        <f t="shared" si="2"/>
        <v>0.97247423126782806</v>
      </c>
      <c r="H91" s="62"/>
      <c r="I91" s="51"/>
      <c r="J91" s="51"/>
    </row>
    <row r="92" spans="1:10" ht="12.75" customHeight="1" x14ac:dyDescent="0.2">
      <c r="A92" s="162"/>
      <c r="B92" s="42" t="s">
        <v>15</v>
      </c>
      <c r="C92" s="45">
        <v>91068.65</v>
      </c>
      <c r="D92" s="48">
        <f t="shared" si="0"/>
        <v>12.893605992313351</v>
      </c>
      <c r="E92" s="48">
        <f>100*(SUM(C86:C92)/SUM(C74:C80)-1)</f>
        <v>0.45026393553306843</v>
      </c>
      <c r="F92" s="48">
        <f t="shared" si="1"/>
        <v>3.9724479067440033</v>
      </c>
      <c r="G92" s="48">
        <f t="shared" si="2"/>
        <v>3.4622658187843269</v>
      </c>
      <c r="H92" s="62"/>
      <c r="I92" s="51"/>
      <c r="J92" s="51"/>
    </row>
    <row r="93" spans="1:10" ht="12.75" customHeight="1" x14ac:dyDescent="0.2">
      <c r="A93" s="162"/>
      <c r="B93" s="42" t="s">
        <v>16</v>
      </c>
      <c r="C93" s="45">
        <v>85357.61</v>
      </c>
      <c r="D93" s="48">
        <f t="shared" si="0"/>
        <v>-6.2711372135196841</v>
      </c>
      <c r="E93" s="48">
        <f>100*(SUM(C86:C93)/SUM(C74:C81)-1)</f>
        <v>-1.0459210950775177</v>
      </c>
      <c r="F93" s="48">
        <f t="shared" si="1"/>
        <v>-11.309325183289376</v>
      </c>
      <c r="G93" s="48">
        <f t="shared" si="2"/>
        <v>3.4521213746489199</v>
      </c>
      <c r="H93" s="62"/>
      <c r="I93" s="51"/>
      <c r="J93" s="51"/>
    </row>
    <row r="94" spans="1:10" ht="12.75" customHeight="1" x14ac:dyDescent="0.2">
      <c r="A94" s="162"/>
      <c r="B94" s="42" t="s">
        <v>17</v>
      </c>
      <c r="C94" s="45">
        <v>83358.62464764998</v>
      </c>
      <c r="D94" s="48">
        <f t="shared" si="0"/>
        <v>-2.3418947090365072</v>
      </c>
      <c r="E94" s="48">
        <f>100*(SUM(C86:C94)/SUM(C74:C82)-1)</f>
        <v>-2.7206162370545073</v>
      </c>
      <c r="F94" s="48">
        <f t="shared" si="1"/>
        <v>-15.553852531405211</v>
      </c>
      <c r="G94" s="48">
        <f t="shared" si="2"/>
        <v>1.9810936830128023</v>
      </c>
      <c r="H94" s="62"/>
      <c r="I94" s="51"/>
      <c r="J94" s="51"/>
    </row>
    <row r="95" spans="1:10" ht="12.75" customHeight="1" x14ac:dyDescent="0.2">
      <c r="A95" s="162"/>
      <c r="B95" s="42" t="s">
        <v>18</v>
      </c>
      <c r="C95" s="45">
        <v>78391.167596361687</v>
      </c>
      <c r="D95" s="48">
        <f t="shared" si="0"/>
        <v>-5.9591398877864465</v>
      </c>
      <c r="E95" s="48">
        <f>100*(SUM(C86:C95)/SUM(C74:C83)-1)</f>
        <v>-5.2263511074792106</v>
      </c>
      <c r="F95" s="48">
        <f t="shared" si="1"/>
        <v>-25.571014774715216</v>
      </c>
      <c r="G95" s="48">
        <f t="shared" si="2"/>
        <v>-1.7425451874939268</v>
      </c>
      <c r="H95" s="62"/>
      <c r="I95" s="51"/>
      <c r="J95" s="51"/>
    </row>
    <row r="96" spans="1:10" ht="12.75" customHeight="1" x14ac:dyDescent="0.2">
      <c r="A96" s="162"/>
      <c r="B96" s="42" t="s">
        <v>19</v>
      </c>
      <c r="C96" s="45">
        <v>69635.199999999997</v>
      </c>
      <c r="D96" s="48">
        <f t="shared" si="0"/>
        <v>-11.16958436114437</v>
      </c>
      <c r="E96" s="48">
        <f>100*(SUM(C86:C96)/SUM(C74:C84)-1)</f>
        <v>-7.7782947026639455</v>
      </c>
      <c r="F96" s="48">
        <f t="shared" si="1"/>
        <v>-31.787995720880822</v>
      </c>
      <c r="G96" s="48">
        <f t="shared" si="2"/>
        <v>-5.6489540018335287</v>
      </c>
      <c r="H96" s="62"/>
      <c r="I96" s="51"/>
      <c r="J96" s="51"/>
    </row>
    <row r="97" spans="1:10" ht="12.75" customHeight="1" x14ac:dyDescent="0.2">
      <c r="A97" s="162"/>
      <c r="B97" s="42" t="s">
        <v>20</v>
      </c>
      <c r="C97" s="45">
        <v>63706.515141478412</v>
      </c>
      <c r="D97" s="48">
        <f t="shared" si="0"/>
        <v>-8.5139194811267629</v>
      </c>
      <c r="E97" s="48">
        <f>100*(SUM(C86:C97)/SUM(C74:C85)-1)</f>
        <v>-10.899045211472547</v>
      </c>
      <c r="F97" s="48">
        <f t="shared" si="1"/>
        <v>-41.400521467540173</v>
      </c>
      <c r="G97" s="48">
        <f t="shared" si="2"/>
        <v>-10.899045211472547</v>
      </c>
      <c r="H97" s="62"/>
      <c r="I97" s="51"/>
      <c r="J97" s="51"/>
    </row>
    <row r="98" spans="1:10" ht="12.75" customHeight="1" x14ac:dyDescent="0.2">
      <c r="A98" s="162">
        <v>2018</v>
      </c>
      <c r="B98" s="42" t="s">
        <v>9</v>
      </c>
      <c r="C98" s="45">
        <v>57669.65</v>
      </c>
      <c r="D98" s="48">
        <f t="shared" si="0"/>
        <v>-9.4760561428793189</v>
      </c>
      <c r="E98" s="48">
        <f>100*(SUM(C98)/SUM(C86)-1)</f>
        <v>-40.917425684796491</v>
      </c>
      <c r="F98" s="48">
        <f t="shared" si="1"/>
        <v>-40.917425684796491</v>
      </c>
      <c r="G98" s="48">
        <f t="shared" si="2"/>
        <v>-15.840405421127867</v>
      </c>
      <c r="H98" s="62"/>
      <c r="I98" s="51"/>
      <c r="J98" s="51"/>
    </row>
    <row r="99" spans="1:10" ht="12.75" customHeight="1" x14ac:dyDescent="0.2">
      <c r="A99" s="162"/>
      <c r="B99" s="42" t="s">
        <v>10</v>
      </c>
      <c r="C99" s="45">
        <v>61713.450000000004</v>
      </c>
      <c r="D99" s="48">
        <f t="shared" si="0"/>
        <v>7.0120071822874053</v>
      </c>
      <c r="E99" s="48">
        <f>100*(SUM(C98:C99)/SUM(C86:C87)-1)</f>
        <v>-41.063581699932364</v>
      </c>
      <c r="F99" s="48">
        <f t="shared" si="1"/>
        <v>-41.199508698908673</v>
      </c>
      <c r="G99" s="48">
        <f t="shared" si="2"/>
        <v>-19.783441276463385</v>
      </c>
      <c r="H99" s="62"/>
      <c r="I99" s="51"/>
      <c r="J99" s="51"/>
    </row>
    <row r="100" spans="1:10" ht="12.75" customHeight="1" x14ac:dyDescent="0.2">
      <c r="A100" s="162"/>
      <c r="B100" s="42" t="s">
        <v>11</v>
      </c>
      <c r="C100" s="45">
        <v>59777.115220103369</v>
      </c>
      <c r="D100" s="48">
        <f t="shared" si="0"/>
        <v>-3.137621993093298</v>
      </c>
      <c r="E100" s="48">
        <f>100*(SUM(C98:C100)/SUM(C86:C88)-1)</f>
        <v>-42.429989678443668</v>
      </c>
      <c r="F100" s="48">
        <f t="shared" si="1"/>
        <v>-44.977662116991937</v>
      </c>
      <c r="G100" s="48">
        <f t="shared" si="2"/>
        <v>-24.796402733716207</v>
      </c>
      <c r="H100" s="62"/>
      <c r="I100" s="51"/>
      <c r="J100" s="51"/>
    </row>
    <row r="101" spans="1:10" ht="12.75" customHeight="1" x14ac:dyDescent="0.2">
      <c r="A101" s="162"/>
      <c r="B101" s="42" t="s">
        <v>12</v>
      </c>
      <c r="C101" s="45">
        <v>58524.305279136446</v>
      </c>
      <c r="D101" s="48">
        <f t="shared" si="0"/>
        <v>-2.0958019408497619</v>
      </c>
      <c r="E101" s="48">
        <f>100*(SUM(C98:C101)/SUM(C86:C89)-1)</f>
        <v>-41.028445711322966</v>
      </c>
      <c r="F101" s="48">
        <f t="shared" si="1"/>
        <v>-36.279527204553709</v>
      </c>
      <c r="G101" s="48">
        <f t="shared" si="2"/>
        <v>-26.671980199255017</v>
      </c>
      <c r="H101" s="62"/>
      <c r="I101" s="51"/>
      <c r="J101" s="51"/>
    </row>
    <row r="102" spans="1:10" ht="12.75" customHeight="1" x14ac:dyDescent="0.2">
      <c r="A102" s="162"/>
      <c r="B102" s="42" t="s">
        <v>13</v>
      </c>
      <c r="C102" s="45">
        <v>54448.75</v>
      </c>
      <c r="D102" s="48">
        <f t="shared" ref="D102:D135" si="3">100*(C102/C101-1)</f>
        <v>-6.9638678489180705</v>
      </c>
      <c r="E102" s="48">
        <f>100*(SUM(C98:C102)/SUM(C86:C90)-1)</f>
        <v>-40.554269163112821</v>
      </c>
      <c r="F102" s="48">
        <f t="shared" si="1"/>
        <v>-38.39180475648817</v>
      </c>
      <c r="G102" s="48">
        <f t="shared" si="2"/>
        <v>-28.980015532863789</v>
      </c>
      <c r="H102" s="62"/>
      <c r="I102" s="51"/>
      <c r="J102" s="51"/>
    </row>
    <row r="103" spans="1:10" ht="12.75" customHeight="1" x14ac:dyDescent="0.2">
      <c r="A103" s="162"/>
      <c r="B103" s="42" t="s">
        <v>14</v>
      </c>
      <c r="C103" s="45">
        <v>53281.265982404693</v>
      </c>
      <c r="D103" s="48">
        <f t="shared" si="3"/>
        <v>-2.1441888337111581</v>
      </c>
      <c r="E103" s="48">
        <f>100*(SUM(C98:C103)/SUM(C86:C91)-1)</f>
        <v>-39.622996478349293</v>
      </c>
      <c r="F103" s="48">
        <f t="shared" si="1"/>
        <v>-33.949671499585818</v>
      </c>
      <c r="G103" s="48">
        <f t="shared" si="2"/>
        <v>-30.22232156027702</v>
      </c>
      <c r="H103" s="62"/>
      <c r="I103" s="51"/>
      <c r="J103" s="51"/>
    </row>
    <row r="104" spans="1:10" ht="12.75" customHeight="1" x14ac:dyDescent="0.2">
      <c r="A104" s="162"/>
      <c r="B104" s="42" t="s">
        <v>15</v>
      </c>
      <c r="C104" s="45">
        <v>53405</v>
      </c>
      <c r="D104" s="48">
        <f t="shared" si="3"/>
        <v>0.23222799855424636</v>
      </c>
      <c r="E104" s="48">
        <f>100*(SUM(C98:C104)/SUM(C86:C92)-1)</f>
        <v>-39.861175875618102</v>
      </c>
      <c r="F104" s="48">
        <f t="shared" si="1"/>
        <v>-41.357426512855952</v>
      </c>
      <c r="G104" s="48">
        <f t="shared" si="2"/>
        <v>-33.636562638961657</v>
      </c>
      <c r="H104" s="62"/>
      <c r="I104" s="51"/>
      <c r="J104" s="51"/>
    </row>
    <row r="105" spans="1:10" ht="12.75" customHeight="1" x14ac:dyDescent="0.2">
      <c r="A105" s="162"/>
      <c r="B105" s="42" t="s">
        <v>16</v>
      </c>
      <c r="C105" s="45">
        <v>54761.45</v>
      </c>
      <c r="D105" s="48">
        <f t="shared" si="3"/>
        <v>2.5399307180975494</v>
      </c>
      <c r="E105" s="48">
        <f>100*(SUM(C98:C105)/SUM(C86:C93)-1)</f>
        <v>-39.403155271477999</v>
      </c>
      <c r="F105" s="48">
        <f t="shared" si="1"/>
        <v>-35.844677469296528</v>
      </c>
      <c r="G105" s="48">
        <f t="shared" si="2"/>
        <v>-35.645653856008643</v>
      </c>
      <c r="H105" s="62"/>
      <c r="I105" s="51"/>
      <c r="J105" s="51"/>
    </row>
    <row r="106" spans="1:10" ht="12.75" customHeight="1" x14ac:dyDescent="0.2">
      <c r="A106" s="162"/>
      <c r="B106" s="42" t="s">
        <v>17</v>
      </c>
      <c r="C106" s="45">
        <v>58712.3248443228</v>
      </c>
      <c r="D106" s="48">
        <f t="shared" si="3"/>
        <v>7.2147009334537326</v>
      </c>
      <c r="E106" s="48">
        <f>100*(SUM(C98:C106)/SUM(C86:C94)-1)</f>
        <v>-38.417482108140767</v>
      </c>
      <c r="F106" s="48">
        <f t="shared" si="1"/>
        <v>-29.566586430024554</v>
      </c>
      <c r="G106" s="48">
        <f t="shared" si="2"/>
        <v>-36.931851382830224</v>
      </c>
      <c r="H106" s="62"/>
      <c r="I106" s="51"/>
      <c r="J106" s="51"/>
    </row>
    <row r="107" spans="1:10" ht="12.75" customHeight="1" x14ac:dyDescent="0.2">
      <c r="A107" s="162"/>
      <c r="B107" s="42" t="s">
        <v>18</v>
      </c>
      <c r="C107" s="45">
        <v>61558.263432136402</v>
      </c>
      <c r="D107" s="48">
        <f t="shared" si="3"/>
        <v>4.8472592345128129</v>
      </c>
      <c r="E107" s="48">
        <f>100*(SUM(C98:C107)/SUM(C86:C95)-1)</f>
        <v>-36.958247385568058</v>
      </c>
      <c r="F107" s="48">
        <f t="shared" si="1"/>
        <v>-21.472960131042285</v>
      </c>
      <c r="G107" s="48">
        <f t="shared" si="2"/>
        <v>-36.918223250823864</v>
      </c>
      <c r="H107" s="62"/>
      <c r="I107" s="51"/>
      <c r="J107" s="51"/>
    </row>
    <row r="108" spans="1:10" ht="12.75" customHeight="1" x14ac:dyDescent="0.2">
      <c r="A108" s="162"/>
      <c r="B108" s="42" t="s">
        <v>19</v>
      </c>
      <c r="C108" s="45">
        <v>53195.516174385266</v>
      </c>
      <c r="D108" s="48">
        <f t="shared" si="3"/>
        <v>-13.585092872170556</v>
      </c>
      <c r="E108" s="48">
        <f>100*(SUM(C98:C108)/SUM(C86:C96)-1)</f>
        <v>-36.009559248117519</v>
      </c>
      <c r="F108" s="48">
        <f t="shared" si="1"/>
        <v>-23.608295553993862</v>
      </c>
      <c r="G108" s="48">
        <f t="shared" si="2"/>
        <v>-36.547927003101456</v>
      </c>
      <c r="H108" s="62"/>
      <c r="I108" s="51"/>
      <c r="J108" s="51"/>
    </row>
    <row r="109" spans="1:10" ht="12.75" customHeight="1" x14ac:dyDescent="0.2">
      <c r="A109" s="162"/>
      <c r="B109" s="42" t="s">
        <v>20</v>
      </c>
      <c r="C109" s="45">
        <v>47869.249315943132</v>
      </c>
      <c r="D109" s="48">
        <f t="shared" si="3"/>
        <v>-10.012623697421397</v>
      </c>
      <c r="E109" s="48">
        <f>100*(SUM(C98:C109)/SUM(C86:C97)-1)</f>
        <v>-35.328927349475158</v>
      </c>
      <c r="F109" s="48">
        <f t="shared" si="1"/>
        <v>-24.859727125811439</v>
      </c>
      <c r="G109" s="48">
        <f t="shared" si="2"/>
        <v>-35.328927349475158</v>
      </c>
      <c r="H109" s="62"/>
      <c r="I109" s="51"/>
      <c r="J109" s="51"/>
    </row>
    <row r="110" spans="1:10" ht="12.75" customHeight="1" x14ac:dyDescent="0.2">
      <c r="A110" s="162">
        <v>2019</v>
      </c>
      <c r="B110" s="42" t="s">
        <v>9</v>
      </c>
      <c r="C110" s="45">
        <v>47804.647759227861</v>
      </c>
      <c r="D110" s="48">
        <f t="shared" si="3"/>
        <v>-0.13495418799842618</v>
      </c>
      <c r="E110" s="48">
        <f>100*(SUM(C110)/SUM(C98)-1)</f>
        <v>-17.106055335470462</v>
      </c>
      <c r="F110" s="48">
        <f t="shared" si="1"/>
        <v>-17.106055335470462</v>
      </c>
      <c r="G110" s="48">
        <f t="shared" si="2"/>
        <v>-33.738380756661755</v>
      </c>
      <c r="H110" s="62"/>
      <c r="I110" s="51"/>
      <c r="J110" s="51"/>
    </row>
    <row r="111" spans="1:10" ht="12.75" customHeight="1" x14ac:dyDescent="0.2">
      <c r="A111" s="162"/>
      <c r="B111" s="42" t="s">
        <v>10</v>
      </c>
      <c r="C111" s="45">
        <v>54037.358738157636</v>
      </c>
      <c r="D111" s="48">
        <f t="shared" si="3"/>
        <v>13.037876589576292</v>
      </c>
      <c r="E111" s="48">
        <f>100*(SUM(C110:C111)/SUM(C98:C99)-1)</f>
        <v>-14.693112762706361</v>
      </c>
      <c r="F111" s="48">
        <f t="shared" si="1"/>
        <v>-12.438279275980147</v>
      </c>
      <c r="G111" s="48">
        <f t="shared" si="2"/>
        <v>-31.554392481332062</v>
      </c>
      <c r="H111" s="62"/>
      <c r="I111" s="51"/>
      <c r="J111" s="51"/>
    </row>
    <row r="112" spans="1:10" ht="12.75" customHeight="1" x14ac:dyDescent="0.2">
      <c r="A112" s="162"/>
      <c r="B112" s="42" t="s">
        <v>11</v>
      </c>
      <c r="C112" s="45">
        <v>60442.45</v>
      </c>
      <c r="D112" s="48">
        <f t="shared" si="3"/>
        <v>11.853079816278122</v>
      </c>
      <c r="E112" s="48">
        <f>100*(SUM(C110:C112)/SUM(C98:C100)-1)</f>
        <v>-9.4193672975808376</v>
      </c>
      <c r="F112" s="48">
        <f t="shared" si="1"/>
        <v>1.1130259087391847</v>
      </c>
      <c r="G112" s="48">
        <f t="shared" si="2"/>
        <v>-27.812399725952297</v>
      </c>
      <c r="H112" s="62"/>
      <c r="I112" s="51"/>
      <c r="J112" s="51"/>
    </row>
    <row r="113" spans="1:17" ht="12.75" customHeight="1" x14ac:dyDescent="0.2">
      <c r="A113" s="162"/>
      <c r="B113" s="42" t="s">
        <v>12</v>
      </c>
      <c r="C113" s="45">
        <v>48841.985000000001</v>
      </c>
      <c r="D113" s="48">
        <f t="shared" si="3"/>
        <v>-19.192579056606728</v>
      </c>
      <c r="E113" s="48">
        <f>100*(SUM(C110:C113)/SUM(C98:C101)-1)</f>
        <v>-11.173667913278894</v>
      </c>
      <c r="F113" s="48">
        <f t="shared" si="1"/>
        <v>-16.54410117805898</v>
      </c>
      <c r="G113" s="48">
        <f t="shared" si="2"/>
        <v>-26.176034914452838</v>
      </c>
      <c r="H113" s="62"/>
      <c r="I113" s="51"/>
      <c r="J113" s="51"/>
      <c r="O113" s="51"/>
      <c r="P113" s="51"/>
      <c r="Q113" s="54"/>
    </row>
    <row r="114" spans="1:17" ht="12.75" customHeight="1" x14ac:dyDescent="0.2">
      <c r="A114" s="162"/>
      <c r="B114" s="42" t="s">
        <v>13</v>
      </c>
      <c r="C114" s="45">
        <v>53903.81</v>
      </c>
      <c r="D114" s="48">
        <f t="shared" si="3"/>
        <v>10.363675841594056</v>
      </c>
      <c r="E114" s="48">
        <f>100*(SUM(C110:C114)/SUM(C98:C102)-1)</f>
        <v>-9.277621462128149</v>
      </c>
      <c r="F114" s="48">
        <f t="shared" si="1"/>
        <v>-1.0008310567276579</v>
      </c>
      <c r="G114" s="48">
        <f t="shared" si="2"/>
        <v>-23.273840856247141</v>
      </c>
      <c r="H114" s="62"/>
      <c r="I114" s="51"/>
      <c r="J114" s="51"/>
      <c r="O114" s="51"/>
      <c r="P114" s="51"/>
      <c r="Q114" s="54"/>
    </row>
    <row r="115" spans="1:17" ht="12.75" customHeight="1" x14ac:dyDescent="0.2">
      <c r="A115" s="162"/>
      <c r="B115" s="42" t="s">
        <v>14</v>
      </c>
      <c r="C115" s="45">
        <v>51383.9</v>
      </c>
      <c r="D115" s="48">
        <f t="shared" si="3"/>
        <v>-4.6748272524706476</v>
      </c>
      <c r="E115" s="48">
        <f>100*(SUM(C110:C115)/SUM(C98:C103)-1)</f>
        <v>-8.3958206506459909</v>
      </c>
      <c r="F115" s="48">
        <f t="shared" si="1"/>
        <v>-3.5610377257763837</v>
      </c>
      <c r="G115" s="48">
        <f t="shared" si="2"/>
        <v>-20.933968187255747</v>
      </c>
      <c r="H115" s="62"/>
      <c r="I115" s="51"/>
      <c r="J115" s="57"/>
    </row>
    <row r="116" spans="1:17" ht="12.75" customHeight="1" x14ac:dyDescent="0.2">
      <c r="A116" s="162"/>
      <c r="B116" s="42" t="s">
        <v>15</v>
      </c>
      <c r="C116" s="45">
        <v>58928.200475866761</v>
      </c>
      <c r="D116" s="48">
        <f t="shared" si="3"/>
        <v>14.682226292412137</v>
      </c>
      <c r="E116" s="48">
        <f>100*(SUM(C110:C116)/SUM(C98:C104)-1)</f>
        <v>-5.8866686209773533</v>
      </c>
      <c r="F116" s="48">
        <f t="shared" si="1"/>
        <v>10.34210369041617</v>
      </c>
      <c r="G116" s="48">
        <f t="shared" si="2"/>
        <v>-16.403777759151296</v>
      </c>
      <c r="H116" s="62"/>
      <c r="I116" s="51"/>
      <c r="J116" s="57"/>
    </row>
    <row r="117" spans="1:17" ht="12.75" customHeight="1" x14ac:dyDescent="0.2">
      <c r="A117" s="162"/>
      <c r="B117" s="42" t="s">
        <v>16</v>
      </c>
      <c r="C117" s="45">
        <v>54265.275737593474</v>
      </c>
      <c r="D117" s="48">
        <f t="shared" si="3"/>
        <v>-7.9128917913977803</v>
      </c>
      <c r="E117" s="48">
        <f>100*(SUM(C110:C117)/SUM(C98:C105)-1)</f>
        <v>-5.2853535499264082</v>
      </c>
      <c r="F117" s="48">
        <f t="shared" si="1"/>
        <v>-0.906064873020207</v>
      </c>
      <c r="G117" s="48">
        <f t="shared" si="2"/>
        <v>-13.053706819746614</v>
      </c>
      <c r="H117" s="62"/>
      <c r="I117" s="51"/>
      <c r="J117" s="57"/>
    </row>
    <row r="118" spans="1:17" ht="12.75" customHeight="1" x14ac:dyDescent="0.2">
      <c r="A118" s="162"/>
      <c r="B118" s="42" t="s">
        <v>17</v>
      </c>
      <c r="C118" s="45">
        <v>50078.25816642795</v>
      </c>
      <c r="D118" s="48">
        <f t="shared" si="3"/>
        <v>-7.715832112256038</v>
      </c>
      <c r="E118" s="48">
        <f>100*(SUM(C110:C118)/SUM(C98:C106)-1)</f>
        <v>-6.3649914468521862</v>
      </c>
      <c r="F118" s="48">
        <f t="shared" si="1"/>
        <v>-14.705714176347628</v>
      </c>
      <c r="G118" s="48">
        <f t="shared" si="2"/>
        <v>-11.286508683533514</v>
      </c>
      <c r="H118" s="62"/>
      <c r="I118" s="51"/>
      <c r="J118" s="56"/>
    </row>
    <row r="119" spans="1:17" ht="12.75" customHeight="1" x14ac:dyDescent="0.2">
      <c r="A119" s="162"/>
      <c r="B119" s="42" t="s">
        <v>18</v>
      </c>
      <c r="C119" s="45">
        <v>49558.2</v>
      </c>
      <c r="D119" s="48">
        <f t="shared" si="3"/>
        <v>-1.0384909249431473</v>
      </c>
      <c r="E119" s="48">
        <f>100*(SUM(C110:C119)/SUM(C98:C107)-1)</f>
        <v>-7.7733495633663718</v>
      </c>
      <c r="F119" s="48">
        <f t="shared" si="1"/>
        <v>-19.493830337442219</v>
      </c>
      <c r="G119" s="48">
        <f t="shared" si="2"/>
        <v>-10.871771498694105</v>
      </c>
      <c r="H119" s="62"/>
      <c r="I119" s="51"/>
      <c r="J119" s="51"/>
    </row>
    <row r="120" spans="1:17" ht="12.75" customHeight="1" x14ac:dyDescent="0.2">
      <c r="A120" s="162"/>
      <c r="B120" s="42" t="s">
        <v>19</v>
      </c>
      <c r="C120" s="45">
        <v>42853.59</v>
      </c>
      <c r="D120" s="48">
        <f t="shared" si="3"/>
        <v>-13.528760124459726</v>
      </c>
      <c r="E120" s="48">
        <f>100*(SUM(C110:C120)/SUM(C98:C108)-1)</f>
        <v>-8.763203888483007</v>
      </c>
      <c r="F120" s="48">
        <f t="shared" si="1"/>
        <v>-19.441349418402897</v>
      </c>
      <c r="G120" s="48">
        <f t="shared" si="2"/>
        <v>-10.24774684609765</v>
      </c>
      <c r="H120" s="62"/>
      <c r="I120" s="51"/>
      <c r="J120" s="51"/>
    </row>
    <row r="121" spans="1:17" ht="12.75" customHeight="1" x14ac:dyDescent="0.2">
      <c r="A121" s="162"/>
      <c r="B121" s="42" t="s">
        <v>20</v>
      </c>
      <c r="C121" s="45">
        <v>43635.839999999997</v>
      </c>
      <c r="D121" s="48">
        <f t="shared" si="3"/>
        <v>1.8254013257699153</v>
      </c>
      <c r="E121" s="48">
        <f>100*(SUM(C110:C121)/SUM(C98:C109)-1)</f>
        <v>-8.7689126550668188</v>
      </c>
      <c r="F121" s="48">
        <f t="shared" si="1"/>
        <v>-8.8436927180580938</v>
      </c>
      <c r="G121" s="48">
        <f t="shared" si="2"/>
        <v>-8.7689126550668188</v>
      </c>
      <c r="H121" s="66"/>
      <c r="I121" s="51"/>
      <c r="J121" s="51"/>
    </row>
    <row r="122" spans="1:17" ht="12.75" customHeight="1" x14ac:dyDescent="0.2">
      <c r="A122" s="162">
        <v>2020</v>
      </c>
      <c r="B122" s="78" t="s">
        <v>9</v>
      </c>
      <c r="C122" s="45">
        <v>36243.25</v>
      </c>
      <c r="D122" s="48">
        <f t="shared" si="3"/>
        <v>-16.941555381997908</v>
      </c>
      <c r="E122" s="48">
        <f>100*(SUM(C122)/SUM(C110)-1)</f>
        <v>-24.18467304153733</v>
      </c>
      <c r="F122" s="48">
        <f t="shared" si="1"/>
        <v>-24.18467304153733</v>
      </c>
      <c r="G122" s="48">
        <f t="shared" si="2"/>
        <v>-9.1540632144270777</v>
      </c>
      <c r="I122" s="51"/>
      <c r="J122" s="51"/>
      <c r="K122" s="51"/>
      <c r="L122" s="54"/>
    </row>
    <row r="123" spans="1:17" ht="12.75" customHeight="1" x14ac:dyDescent="0.2">
      <c r="A123" s="162"/>
      <c r="B123" s="78" t="s">
        <v>10</v>
      </c>
      <c r="C123" s="45">
        <v>37597.93</v>
      </c>
      <c r="D123" s="48">
        <f t="shared" si="3"/>
        <v>3.7377442696226115</v>
      </c>
      <c r="E123" s="48">
        <f>100*(SUM(C122:C123)/SUM(C110:C111)-1)</f>
        <v>-27.494378263358698</v>
      </c>
      <c r="F123" s="48">
        <f t="shared" si="1"/>
        <v>-30.422339511107875</v>
      </c>
      <c r="G123" s="48">
        <f t="shared" si="2"/>
        <v>-10.594034033176436</v>
      </c>
      <c r="J123" s="51"/>
    </row>
    <row r="124" spans="1:17" ht="12.75" customHeight="1" x14ac:dyDescent="0.2">
      <c r="A124" s="162"/>
      <c r="B124" s="78" t="s">
        <v>11</v>
      </c>
      <c r="C124" s="45">
        <v>21898.67</v>
      </c>
      <c r="D124" s="48">
        <f t="shared" si="3"/>
        <v>-41.755649845616503</v>
      </c>
      <c r="E124" s="48">
        <f>100*(SUM(C122:C124)/SUM(C110:C112)-1)</f>
        <v>-41.004916880907558</v>
      </c>
      <c r="F124" s="48">
        <f t="shared" si="1"/>
        <v>-63.769387243568055</v>
      </c>
      <c r="G124" s="48">
        <f t="shared" si="2"/>
        <v>-16.541787117968553</v>
      </c>
      <c r="H124" s="51"/>
      <c r="J124" s="51"/>
    </row>
    <row r="125" spans="1:17" ht="12.75" customHeight="1" x14ac:dyDescent="0.2">
      <c r="A125" s="162"/>
      <c r="B125" s="78" t="s">
        <v>12</v>
      </c>
      <c r="C125" s="45">
        <v>1349.75</v>
      </c>
      <c r="D125" s="48">
        <f t="shared" si="3"/>
        <v>-93.836383670789132</v>
      </c>
      <c r="E125" s="48">
        <f>100*(SUM(C122:C125)/SUM(C110:C113)-1)</f>
        <v>-54.013528901730524</v>
      </c>
      <c r="F125" s="48">
        <f t="shared" si="1"/>
        <v>-97.236496428226658</v>
      </c>
      <c r="G125" s="48">
        <f t="shared" si="2"/>
        <v>-22.620454713526449</v>
      </c>
      <c r="J125" s="51"/>
    </row>
    <row r="126" spans="1:17" ht="12.75" customHeight="1" x14ac:dyDescent="0.2">
      <c r="A126" s="162"/>
      <c r="B126" s="78" t="s">
        <v>13</v>
      </c>
      <c r="C126" s="45">
        <v>11929.95</v>
      </c>
      <c r="D126" s="48">
        <f t="shared" si="3"/>
        <v>783.86367845897405</v>
      </c>
      <c r="E126" s="48">
        <f>100*(SUM(C122:C126)/SUM(C110:C114)-1)</f>
        <v>-58.865242973564676</v>
      </c>
      <c r="F126" s="48">
        <f t="shared" si="1"/>
        <v>-77.868076486615692</v>
      </c>
      <c r="G126" s="48">
        <f t="shared" si="2"/>
        <v>-29.034677228425878</v>
      </c>
      <c r="I126" s="51"/>
      <c r="J126" s="51"/>
    </row>
    <row r="127" spans="1:17" ht="12.75" customHeight="1" x14ac:dyDescent="0.2">
      <c r="A127" s="162"/>
      <c r="B127" s="78" t="s">
        <v>14</v>
      </c>
      <c r="C127" s="45">
        <v>26223.48</v>
      </c>
      <c r="D127" s="48">
        <f t="shared" si="3"/>
        <v>119.81215344573948</v>
      </c>
      <c r="E127" s="48">
        <f>100*(SUM(C122:C127)/SUM(C110:C115)-1)</f>
        <v>-57.257591242369735</v>
      </c>
      <c r="F127" s="48">
        <f t="shared" si="1"/>
        <v>-48.965570927858728</v>
      </c>
      <c r="G127" s="48">
        <f t="shared" si="2"/>
        <v>-32.721526564217399</v>
      </c>
      <c r="I127" s="51"/>
      <c r="J127" s="51"/>
    </row>
    <row r="128" spans="1:17" ht="12.75" customHeight="1" x14ac:dyDescent="0.2">
      <c r="A128" s="162"/>
      <c r="B128" s="78" t="s">
        <v>15</v>
      </c>
      <c r="C128" s="45">
        <v>32287.48</v>
      </c>
      <c r="D128" s="48">
        <f t="shared" si="3"/>
        <v>23.12431454559043</v>
      </c>
      <c r="E128" s="48">
        <f>100*(SUM(C122:C128)/SUM(C110:C116)-1)</f>
        <v>-55.365945484367131</v>
      </c>
      <c r="F128" s="48">
        <f t="shared" si="1"/>
        <v>-45.208779940220822</v>
      </c>
      <c r="G128" s="48">
        <f t="shared" si="2"/>
        <v>-37.381462211828634</v>
      </c>
      <c r="I128" s="51"/>
      <c r="J128" s="51"/>
    </row>
    <row r="129" spans="1:10" ht="12.75" customHeight="1" x14ac:dyDescent="0.2">
      <c r="A129" s="162"/>
      <c r="B129" s="78" t="s">
        <v>16</v>
      </c>
      <c r="C129" s="45">
        <v>34725.86</v>
      </c>
      <c r="D129" s="48">
        <f t="shared" si="3"/>
        <v>7.5520913988951888</v>
      </c>
      <c r="E129" s="48">
        <f>100*(SUM(C122:C129)/SUM(C110:C117)-1)</f>
        <v>-52.920675296731034</v>
      </c>
      <c r="F129" s="48">
        <f t="shared" si="1"/>
        <v>-36.007217271093886</v>
      </c>
      <c r="G129" s="48">
        <f t="shared" si="2"/>
        <v>-40.33544116493821</v>
      </c>
      <c r="H129" s="51"/>
      <c r="I129" s="51"/>
      <c r="J129" s="51"/>
    </row>
    <row r="130" spans="1:10" ht="12.75" customHeight="1" x14ac:dyDescent="0.2">
      <c r="A130" s="162"/>
      <c r="B130" s="78" t="s">
        <v>17</v>
      </c>
      <c r="C130" s="45">
        <v>37758</v>
      </c>
      <c r="D130" s="48">
        <f t="shared" si="3"/>
        <v>8.7316484026601415</v>
      </c>
      <c r="E130" s="48">
        <f>100*(SUM(C122:C130)/SUM(C110:C118)-1)</f>
        <v>-49.964262642197689</v>
      </c>
      <c r="F130" s="48">
        <f t="shared" si="1"/>
        <v>-24.60201016873097</v>
      </c>
      <c r="G130" s="48">
        <f t="shared" si="2"/>
        <v>-41.451536583880355</v>
      </c>
      <c r="H130" s="51"/>
      <c r="I130" s="51"/>
      <c r="J130" s="51"/>
    </row>
    <row r="131" spans="1:10" ht="12.75" customHeight="1" x14ac:dyDescent="0.2">
      <c r="A131" s="162"/>
      <c r="B131" s="78" t="s">
        <v>18</v>
      </c>
      <c r="C131" s="45">
        <v>35061.33</v>
      </c>
      <c r="D131" s="48">
        <f t="shared" si="3"/>
        <v>-7.1419831558874876</v>
      </c>
      <c r="E131" s="48">
        <f>100*(SUM(C122:C131)/SUM(C110:C119)-1)</f>
        <v>-48.024794732654364</v>
      </c>
      <c r="F131" s="48">
        <f t="shared" si="1"/>
        <v>-29.252212550092615</v>
      </c>
      <c r="G131" s="48">
        <f t="shared" si="2"/>
        <v>-42.636831258913766</v>
      </c>
      <c r="H131" s="51"/>
      <c r="I131" s="51"/>
      <c r="J131" s="51"/>
    </row>
    <row r="132" spans="1:10" ht="12.75" customHeight="1" x14ac:dyDescent="0.2">
      <c r="A132" s="162"/>
      <c r="B132" s="78" t="s">
        <v>19</v>
      </c>
      <c r="C132" s="45">
        <v>33205.449999999997</v>
      </c>
      <c r="D132" s="48">
        <f t="shared" si="3"/>
        <v>-5.2932390185997047</v>
      </c>
      <c r="E132" s="48">
        <f>100*(SUM(C122:C132)/SUM(C110:C120)-1)</f>
        <v>-46.113895756127413</v>
      </c>
      <c r="F132" s="48">
        <f t="shared" si="1"/>
        <v>-22.514193093274105</v>
      </c>
      <c r="G132" s="48">
        <f t="shared" si="2"/>
        <v>-43.236167011599392</v>
      </c>
      <c r="H132" s="51"/>
      <c r="I132" s="51"/>
      <c r="J132" s="51"/>
    </row>
    <row r="133" spans="1:10" ht="12.75" customHeight="1" x14ac:dyDescent="0.2">
      <c r="A133" s="162"/>
      <c r="B133" s="78" t="s">
        <v>20</v>
      </c>
      <c r="C133" s="44">
        <v>31717.67</v>
      </c>
      <c r="D133" s="48">
        <f t="shared" si="3"/>
        <v>-4.4805295516248016</v>
      </c>
      <c r="E133" s="48">
        <f>100*(SUM(C122:C133)/SUM(C110:C121)-1)</f>
        <v>-44.781498613798433</v>
      </c>
      <c r="F133" s="48">
        <f t="shared" si="1"/>
        <v>-27.312800670274704</v>
      </c>
      <c r="G133" s="48">
        <f t="shared" si="2"/>
        <v>-44.781498613798433</v>
      </c>
      <c r="H133" s="51"/>
      <c r="I133" s="51"/>
      <c r="J133" s="51"/>
    </row>
    <row r="134" spans="1:10" ht="12.75" customHeight="1" x14ac:dyDescent="0.2">
      <c r="A134" s="166">
        <v>2021</v>
      </c>
      <c r="B134" s="78" t="s">
        <v>9</v>
      </c>
      <c r="C134" s="44">
        <v>24511.5</v>
      </c>
      <c r="D134" s="48">
        <f t="shared" si="3"/>
        <v>-22.719733196038671</v>
      </c>
      <c r="E134" s="48">
        <f>100*(SUM(C134)/SUM(C122)-1)</f>
        <v>-32.369475695474328</v>
      </c>
      <c r="F134" s="48">
        <f t="shared" si="1"/>
        <v>-32.369475695474328</v>
      </c>
      <c r="G134" s="48">
        <f t="shared" si="2"/>
        <v>-45.666630392920283</v>
      </c>
      <c r="H134" s="51"/>
      <c r="I134" s="51"/>
      <c r="J134" s="51"/>
    </row>
    <row r="135" spans="1:10" ht="12.75" customHeight="1" x14ac:dyDescent="0.2">
      <c r="A135" s="167"/>
      <c r="B135" s="78" t="s">
        <v>10</v>
      </c>
      <c r="C135" s="44">
        <v>39349.4</v>
      </c>
      <c r="D135" s="48">
        <f t="shared" si="3"/>
        <v>60.534443016543271</v>
      </c>
      <c r="E135" s="48">
        <f>100*(SUM(C134:C135)/SUM(C122:C123)-1)</f>
        <v>-13.515872850352595</v>
      </c>
      <c r="F135" s="48">
        <f t="shared" si="1"/>
        <v>4.6584213545799003</v>
      </c>
      <c r="G135" s="48">
        <f t="shared" si="2"/>
        <v>-43.848871100193563</v>
      </c>
      <c r="H135" s="51"/>
      <c r="I135" s="51"/>
      <c r="J135" s="51"/>
    </row>
    <row r="136" spans="1:10" ht="12.75" customHeight="1" x14ac:dyDescent="0.2">
      <c r="A136" s="167"/>
      <c r="B136" s="78" t="s">
        <v>11</v>
      </c>
      <c r="C136" s="44">
        <v>43620.55</v>
      </c>
      <c r="D136" s="48">
        <f t="shared" ref="D136:D141" si="4">100*(C136/C135-1)</f>
        <v>10.854422176704093</v>
      </c>
      <c r="E136" s="48">
        <f>100*(SUM(C134:C136)/SUM(C122:C124)-1)</f>
        <v>12.264067679237044</v>
      </c>
      <c r="F136" s="48">
        <f t="shared" ref="F136:F141" si="5">100*(C136/C124-1)</f>
        <v>99.192690697654257</v>
      </c>
      <c r="G136" s="48">
        <f t="shared" ref="G136:G141" si="6">100*(SUM(C125:C136)/SUM(C113:C124)-1)</f>
        <v>-35.952745222556558</v>
      </c>
      <c r="I136" s="50"/>
    </row>
    <row r="137" spans="1:10" ht="12.75" customHeight="1" x14ac:dyDescent="0.2">
      <c r="A137" s="167"/>
      <c r="B137" s="78" t="s">
        <v>12</v>
      </c>
      <c r="C137" s="44">
        <v>33695.199999999997</v>
      </c>
      <c r="D137" s="48">
        <f t="shared" si="4"/>
        <v>-22.753839646680309</v>
      </c>
      <c r="E137" s="48">
        <f>100*(SUM(C134:C137)/SUM(C122:C125)-1)</f>
        <v>45.408622550716075</v>
      </c>
      <c r="F137" s="48">
        <f t="shared" si="5"/>
        <v>2396.4030375995553</v>
      </c>
      <c r="G137" s="48">
        <f t="shared" si="6"/>
        <v>-23.442611917900091</v>
      </c>
      <c r="I137" s="50"/>
    </row>
    <row r="138" spans="1:10" ht="12.75" customHeight="1" x14ac:dyDescent="0.2">
      <c r="A138" s="167"/>
      <c r="B138" s="78" t="s">
        <v>13</v>
      </c>
      <c r="C138" s="44">
        <v>26536.509969482198</v>
      </c>
      <c r="D138" s="48">
        <f t="shared" si="4"/>
        <v>-21.245429706657916</v>
      </c>
      <c r="E138" s="48">
        <f>100*(SUM(C134:C138)/SUM(C122:C126)-1)</f>
        <v>53.837692385890648</v>
      </c>
      <c r="F138" s="48">
        <f t="shared" si="5"/>
        <v>122.43605354156722</v>
      </c>
      <c r="G138" s="48">
        <f t="shared" si="6"/>
        <v>-13.275474373123885</v>
      </c>
      <c r="I138" s="50"/>
    </row>
    <row r="139" spans="1:10" ht="12.75" customHeight="1" x14ac:dyDescent="0.2">
      <c r="A139" s="167"/>
      <c r="B139" s="78" t="s">
        <v>14</v>
      </c>
      <c r="C139" s="44">
        <v>34654.11</v>
      </c>
      <c r="D139" s="48">
        <f t="shared" si="4"/>
        <v>30.590307617140656</v>
      </c>
      <c r="E139" s="48">
        <f>100*(SUM(C134:C139)/SUM(C122:C127)-1)</f>
        <v>49.632310049162754</v>
      </c>
      <c r="F139" s="48">
        <f t="shared" si="5"/>
        <v>32.149165556974133</v>
      </c>
      <c r="G139" s="48">
        <f t="shared" si="6"/>
        <v>-6.3142450348381729</v>
      </c>
      <c r="I139" s="50"/>
    </row>
    <row r="140" spans="1:10" ht="12.75" customHeight="1" x14ac:dyDescent="0.2">
      <c r="A140" s="167"/>
      <c r="B140" s="78" t="s">
        <v>15</v>
      </c>
      <c r="C140" s="44">
        <v>39111.75</v>
      </c>
      <c r="D140" s="48">
        <f t="shared" si="4"/>
        <v>12.86323613562721</v>
      </c>
      <c r="E140" s="48">
        <f>100*(SUM(C134:C140)/SUM(C122:C128)-1)</f>
        <v>44.140324033802678</v>
      </c>
      <c r="F140" s="48">
        <f t="shared" si="5"/>
        <v>21.135963537569367</v>
      </c>
      <c r="G140" s="48">
        <f t="shared" si="6"/>
        <v>1.47716006550771</v>
      </c>
      <c r="I140" s="50"/>
    </row>
    <row r="141" spans="1:10" ht="12.75" customHeight="1" x14ac:dyDescent="0.2">
      <c r="A141" s="167"/>
      <c r="B141" s="78" t="s">
        <v>16</v>
      </c>
      <c r="C141" s="44">
        <v>35562.25</v>
      </c>
      <c r="D141" s="48">
        <f t="shared" si="4"/>
        <v>-9.0752778896367463</v>
      </c>
      <c r="E141" s="48">
        <f>100*(SUM(C134:C141)/SUM(C122:C129)-1)</f>
        <v>36.975300194244667</v>
      </c>
      <c r="F141" s="48">
        <f t="shared" si="5"/>
        <v>2.4085508609434036</v>
      </c>
      <c r="G141" s="48">
        <f t="shared" si="6"/>
        <v>6.7978032590100712</v>
      </c>
      <c r="I141" s="50"/>
    </row>
    <row r="142" spans="1:10" ht="12.75" customHeight="1" x14ac:dyDescent="0.2">
      <c r="A142" s="167"/>
      <c r="B142" s="78" t="s">
        <v>17</v>
      </c>
      <c r="C142" s="44">
        <v>37714.65</v>
      </c>
      <c r="D142" s="48">
        <f t="shared" ref="D142:D165" si="7">100*(C142/C141-1)</f>
        <v>6.0524854304775388</v>
      </c>
      <c r="E142" s="48">
        <f>100*(SUM(C134:C142)/SUM(C122:C130)-1)</f>
        <v>31.14044795296309</v>
      </c>
      <c r="F142" s="48">
        <f t="shared" ref="F142:F165" si="8">100*(C142/C130-1)</f>
        <v>-0.11481010646750001</v>
      </c>
      <c r="G142" s="48">
        <f t="shared" ref="G142:G165" si="9">100*(SUM(C131:C142)/SUM(C119:C130)-1)</f>
        <v>10.285104575703553</v>
      </c>
      <c r="I142" s="50"/>
    </row>
    <row r="143" spans="1:10" ht="12.75" customHeight="1" x14ac:dyDescent="0.2">
      <c r="A143" s="82"/>
      <c r="B143" s="77" t="s">
        <v>18</v>
      </c>
      <c r="C143" s="44">
        <v>30977.71</v>
      </c>
      <c r="D143" s="48">
        <f t="shared" si="7"/>
        <v>-17.862925945222884</v>
      </c>
      <c r="E143" s="48">
        <f>100*(SUM(C134:C143)/SUM(C122:C131)-1)</f>
        <v>25.68672186219365</v>
      </c>
      <c r="F143" s="48">
        <f t="shared" si="8"/>
        <v>-11.647076708156822</v>
      </c>
      <c r="G143" s="48">
        <f t="shared" si="9"/>
        <v>13.577531652314544</v>
      </c>
      <c r="I143" s="50"/>
    </row>
    <row r="144" spans="1:10" ht="12.75" customHeight="1" x14ac:dyDescent="0.2">
      <c r="A144" s="81"/>
      <c r="B144" s="77" t="s">
        <v>19</v>
      </c>
      <c r="C144" s="44">
        <v>32193.15</v>
      </c>
      <c r="D144" s="48">
        <f t="shared" si="7"/>
        <v>3.9235953851979533</v>
      </c>
      <c r="E144" s="48">
        <f>100*(SUM(C134:C144)/SUM(C122:C132)-1)</f>
        <v>22.591595356862481</v>
      </c>
      <c r="F144" s="48">
        <f t="shared" si="8"/>
        <v>-3.0485959383173444</v>
      </c>
      <c r="G144" s="48">
        <f t="shared" si="9"/>
        <v>16.403714969681403</v>
      </c>
      <c r="I144" s="50"/>
    </row>
    <row r="145" spans="1:9" ht="12.75" customHeight="1" x14ac:dyDescent="0.2">
      <c r="A145" s="82"/>
      <c r="B145" s="77" t="s">
        <v>20</v>
      </c>
      <c r="C145" s="44">
        <v>34838.449999999997</v>
      </c>
      <c r="D145" s="48">
        <f t="shared" si="7"/>
        <v>8.2169654103434908</v>
      </c>
      <c r="E145" s="48">
        <f>100*(SUM(C134:C145)/SUM(C122:C133)-1)</f>
        <v>21.401959562530926</v>
      </c>
      <c r="F145" s="48">
        <f t="shared" si="8"/>
        <v>9.8392473343722919</v>
      </c>
      <c r="G145" s="48">
        <f t="shared" si="9"/>
        <v>21.401959562530926</v>
      </c>
      <c r="I145" s="50"/>
    </row>
    <row r="146" spans="1:9" ht="12.75" customHeight="1" x14ac:dyDescent="0.2">
      <c r="A146" s="144"/>
      <c r="B146" s="78" t="s">
        <v>9</v>
      </c>
      <c r="C146" s="44">
        <v>33781.583202644615</v>
      </c>
      <c r="D146" s="48">
        <f t="shared" si="7"/>
        <v>-3.0336217522748066</v>
      </c>
      <c r="E146" s="48">
        <f>100*(SUM(C146)/SUM(C134)-1)</f>
        <v>37.819322369682041</v>
      </c>
      <c r="F146" s="48">
        <f t="shared" si="8"/>
        <v>37.819322369682041</v>
      </c>
      <c r="G146" s="48">
        <f t="shared" si="9"/>
        <v>28.564620621899994</v>
      </c>
      <c r="I146" s="50"/>
    </row>
    <row r="147" spans="1:9" ht="12.75" customHeight="1" x14ac:dyDescent="0.2">
      <c r="A147" s="145"/>
      <c r="B147" s="78" t="s">
        <v>10</v>
      </c>
      <c r="C147" s="44">
        <v>35355.601451984076</v>
      </c>
      <c r="D147" s="48">
        <f t="shared" si="7"/>
        <v>4.6593975181608238</v>
      </c>
      <c r="E147" s="48">
        <f>100*(SUM(C146:C147)/SUM(C134:C135)-1)</f>
        <v>8.2621520439403184</v>
      </c>
      <c r="F147" s="48">
        <f t="shared" si="8"/>
        <v>-10.149579276979892</v>
      </c>
      <c r="G147" s="48">
        <f t="shared" si="9"/>
        <v>26.672130185204402</v>
      </c>
      <c r="I147" s="50"/>
    </row>
    <row r="148" spans="1:9" ht="12.75" customHeight="1" x14ac:dyDescent="0.2">
      <c r="A148" s="145"/>
      <c r="B148" s="78" t="s">
        <v>11</v>
      </c>
      <c r="C148" s="44">
        <v>39212.594114137515</v>
      </c>
      <c r="D148" s="48">
        <f t="shared" si="7"/>
        <v>10.909141702458559</v>
      </c>
      <c r="E148" s="48">
        <f>100*(SUM(C146:C148)/SUM(C134:C136)-1)</f>
        <v>0.80788709937034131</v>
      </c>
      <c r="F148" s="48">
        <f t="shared" si="8"/>
        <v>-10.105227664168581</v>
      </c>
      <c r="G148" s="48">
        <f t="shared" si="9"/>
        <v>17.596254288389247</v>
      </c>
      <c r="I148" s="50"/>
    </row>
    <row r="149" spans="1:9" ht="12.75" customHeight="1" x14ac:dyDescent="0.2">
      <c r="A149" s="145"/>
      <c r="B149" s="77" t="s">
        <v>12</v>
      </c>
      <c r="C149" s="44">
        <v>32129.917022610771</v>
      </c>
      <c r="D149" s="48">
        <f t="shared" si="7"/>
        <v>-18.062250793484715</v>
      </c>
      <c r="E149" s="48">
        <f>100*(SUM(C146:C149)/SUM(C134:C137)-1)</f>
        <v>-0.49367527039566594</v>
      </c>
      <c r="F149" s="48">
        <f t="shared" si="8"/>
        <v>-4.6454182714132148</v>
      </c>
      <c r="G149" s="48">
        <f t="shared" si="9"/>
        <v>7.2854556614798449</v>
      </c>
      <c r="I149" s="50"/>
    </row>
    <row r="150" spans="1:9" ht="12.75" customHeight="1" x14ac:dyDescent="0.2">
      <c r="A150" s="145"/>
      <c r="B150" s="77" t="s">
        <v>13</v>
      </c>
      <c r="C150" s="44">
        <v>34151.589983440688</v>
      </c>
      <c r="D150" s="48">
        <f t="shared" si="7"/>
        <v>6.2921823277887867</v>
      </c>
      <c r="E150" s="48">
        <f>100*(SUM(C146:C150)/SUM(C134:C138)-1)</f>
        <v>4.1249749313615691</v>
      </c>
      <c r="F150" s="48">
        <f t="shared" si="8"/>
        <v>28.696614674333844</v>
      </c>
      <c r="G150" s="48">
        <f t="shared" si="9"/>
        <v>5.2649421527622753</v>
      </c>
      <c r="I150" s="50"/>
    </row>
    <row r="151" spans="1:9" ht="12.75" customHeight="1" x14ac:dyDescent="0.2">
      <c r="A151" s="145">
        <v>2022</v>
      </c>
      <c r="B151" s="77" t="s">
        <v>14</v>
      </c>
      <c r="C151" s="44">
        <v>32980.793057263574</v>
      </c>
      <c r="D151" s="48">
        <f t="shared" si="7"/>
        <v>-3.4282354840427853</v>
      </c>
      <c r="E151" s="48">
        <f>100*(SUM(C146:C151)/SUM(C134:C139)-1)</f>
        <v>2.5917278339476546</v>
      </c>
      <c r="F151" s="48">
        <f t="shared" si="8"/>
        <v>-4.8286247799652848</v>
      </c>
      <c r="G151" s="48">
        <f t="shared" si="9"/>
        <v>2.6741248367054382</v>
      </c>
      <c r="I151" s="50"/>
    </row>
    <row r="152" spans="1:9" ht="12.75" customHeight="1" x14ac:dyDescent="0.2">
      <c r="A152" s="82"/>
      <c r="B152" s="77" t="s">
        <v>15</v>
      </c>
      <c r="C152" s="44">
        <v>38124.450842576924</v>
      </c>
      <c r="D152" s="48">
        <f t="shared" si="7"/>
        <v>15.595919044101114</v>
      </c>
      <c r="E152" s="48">
        <f>100*(SUM(C146:C152)/SUM(C134:C140)-1)</f>
        <v>1.7630971443043153</v>
      </c>
      <c r="F152" s="48">
        <f t="shared" si="8"/>
        <v>-2.5243032015265898</v>
      </c>
      <c r="G152" s="48">
        <f t="shared" si="9"/>
        <v>0.74294710522777585</v>
      </c>
      <c r="I152" s="50"/>
    </row>
    <row r="153" spans="1:9" ht="12.75" customHeight="1" x14ac:dyDescent="0.2">
      <c r="A153" s="82"/>
      <c r="B153" s="77" t="s">
        <v>16</v>
      </c>
      <c r="C153" s="44">
        <v>41347.328410183982</v>
      </c>
      <c r="D153" s="48">
        <f t="shared" si="7"/>
        <v>8.4535711239879454</v>
      </c>
      <c r="E153" s="48">
        <f>100*(SUM(C146:C153)/SUM(C134:C141)-1)</f>
        <v>3.6249429972892377</v>
      </c>
      <c r="F153" s="48">
        <f t="shared" si="8"/>
        <v>16.267470169024676</v>
      </c>
      <c r="G153" s="48">
        <f t="shared" si="9"/>
        <v>1.9345258092459128</v>
      </c>
      <c r="I153" s="50"/>
    </row>
    <row r="154" spans="1:9" ht="12.75" customHeight="1" x14ac:dyDescent="0.2">
      <c r="A154" s="81"/>
      <c r="B154" s="77" t="s">
        <v>17</v>
      </c>
      <c r="C154" s="44">
        <v>37576.434319789601</v>
      </c>
      <c r="D154" s="48">
        <f t="shared" si="7"/>
        <v>-9.1200429033417194</v>
      </c>
      <c r="E154" s="48">
        <f>100*(SUM(C146:C154)/SUM(C134:C142)-1)</f>
        <v>3.146683447958587</v>
      </c>
      <c r="F154" s="48">
        <f t="shared" si="8"/>
        <v>-0.36647743041603453</v>
      </c>
      <c r="G154" s="48">
        <f t="shared" si="9"/>
        <v>1.9118545020666566</v>
      </c>
      <c r="I154" s="50"/>
    </row>
    <row r="155" spans="1:9" ht="12.75" customHeight="1" x14ac:dyDescent="0.2">
      <c r="A155" s="82"/>
      <c r="B155" s="77" t="s">
        <v>18</v>
      </c>
      <c r="C155" s="44">
        <v>38759.422508492738</v>
      </c>
      <c r="D155" s="48">
        <f t="shared" si="7"/>
        <v>3.1482183185223445</v>
      </c>
      <c r="E155" s="48">
        <f>100*(SUM(C146:C155)/SUM(C134:C143)-1)</f>
        <v>5.1155234581036657</v>
      </c>
      <c r="F155" s="48">
        <f t="shared" si="8"/>
        <v>25.1203607642164</v>
      </c>
      <c r="G155" s="48">
        <f t="shared" si="9"/>
        <v>4.8202214976652114</v>
      </c>
      <c r="I155" s="50"/>
    </row>
    <row r="156" spans="1:9" ht="12.75" customHeight="1" x14ac:dyDescent="0.2">
      <c r="A156" s="82"/>
      <c r="B156" s="77" t="s">
        <v>19</v>
      </c>
      <c r="C156" s="44">
        <v>34334.003053123743</v>
      </c>
      <c r="D156" s="48">
        <f t="shared" si="7"/>
        <v>-11.417660968502108</v>
      </c>
      <c r="E156" s="48">
        <f>100*(SUM(C146:C156)/SUM(C134:C144)-1)</f>
        <v>5.2462379084030397</v>
      </c>
      <c r="F156" s="48">
        <f t="shared" si="8"/>
        <v>6.6500266458042745</v>
      </c>
      <c r="G156" s="48">
        <f t="shared" si="9"/>
        <v>5.6018622975303467</v>
      </c>
      <c r="I156" s="50"/>
    </row>
    <row r="157" spans="1:9" ht="12.75" customHeight="1" x14ac:dyDescent="0.2">
      <c r="A157" s="143"/>
      <c r="B157" s="77" t="s">
        <v>20</v>
      </c>
      <c r="C157" s="44">
        <v>38236.914299455733</v>
      </c>
      <c r="D157" s="48">
        <f t="shared" si="7"/>
        <v>11.367480920570671</v>
      </c>
      <c r="E157" s="48">
        <f>100*(SUM(C146:C157)/SUM(C134:C145)-1)</f>
        <v>5.6267826381448671</v>
      </c>
      <c r="F157" s="48">
        <f t="shared" si="8"/>
        <v>9.7549239402319401</v>
      </c>
      <c r="G157" s="48">
        <f t="shared" si="9"/>
        <v>5.6267826381448671</v>
      </c>
      <c r="I157" s="50"/>
    </row>
    <row r="158" spans="1:9" ht="12.75" customHeight="1" x14ac:dyDescent="0.2">
      <c r="A158" s="144"/>
      <c r="B158" s="77" t="s">
        <v>9</v>
      </c>
      <c r="C158" s="44">
        <v>29190.615735611049</v>
      </c>
      <c r="D158" s="48">
        <f t="shared" si="7"/>
        <v>-23.658547583096812</v>
      </c>
      <c r="E158" s="48">
        <f>100*(SUM(C158)/SUM(C146)-1)</f>
        <v>-13.590148926691391</v>
      </c>
      <c r="F158" s="48">
        <f t="shared" si="8"/>
        <v>-13.590148926691391</v>
      </c>
      <c r="G158" s="48">
        <f t="shared" si="9"/>
        <v>2.2188549948956915</v>
      </c>
      <c r="I158" s="50"/>
    </row>
    <row r="159" spans="1:9" ht="12.75" customHeight="1" x14ac:dyDescent="0.2">
      <c r="A159" s="145"/>
      <c r="B159" s="77" t="s">
        <v>10</v>
      </c>
      <c r="C159" s="44">
        <v>38337.059878362088</v>
      </c>
      <c r="D159" s="48">
        <f t="shared" si="7"/>
        <v>31.333508774166919</v>
      </c>
      <c r="E159" s="48">
        <f>100*(SUM(C158:C159)/SUM(C146:C147)-1)</f>
        <v>-2.3279933203756542</v>
      </c>
      <c r="F159" s="48">
        <f t="shared" si="8"/>
        <v>8.4327752999113557</v>
      </c>
      <c r="G159" s="48">
        <f t="shared" si="9"/>
        <v>3.9086090805190876</v>
      </c>
      <c r="I159" s="50"/>
    </row>
    <row r="160" spans="1:9" ht="12.75" customHeight="1" x14ac:dyDescent="0.2">
      <c r="A160" s="145"/>
      <c r="B160" s="77" t="s">
        <v>11</v>
      </c>
      <c r="C160" s="44">
        <v>38664.53360566913</v>
      </c>
      <c r="D160" s="48">
        <f t="shared" si="7"/>
        <v>0.85419624860660903</v>
      </c>
      <c r="E160" s="48">
        <f>100*(SUM(C158:C160)/SUM(C146:C148)-1)</f>
        <v>-1.9913003733293189</v>
      </c>
      <c r="F160" s="48">
        <f t="shared" si="8"/>
        <v>-1.3976645025654877</v>
      </c>
      <c r="G160" s="48">
        <f t="shared" si="9"/>
        <v>4.8834296810801536</v>
      </c>
      <c r="I160" s="50"/>
    </row>
    <row r="161" spans="1:9" ht="12.75" customHeight="1" x14ac:dyDescent="0.2">
      <c r="A161" s="145">
        <v>2023</v>
      </c>
      <c r="B161" s="77" t="s">
        <v>12</v>
      </c>
      <c r="C161" s="44">
        <v>34230.452294560993</v>
      </c>
      <c r="D161" s="48">
        <f t="shared" si="7"/>
        <v>-11.468084307780179</v>
      </c>
      <c r="E161" s="48">
        <f>100*(SUM(C158:C161)/SUM(C146:C149)-1)</f>
        <v>-4.0599658799389537E-2</v>
      </c>
      <c r="F161" s="48">
        <f t="shared" si="8"/>
        <v>6.5376305530823853</v>
      </c>
      <c r="G161" s="48">
        <f t="shared" si="9"/>
        <v>5.7915941681279115</v>
      </c>
      <c r="I161" s="50"/>
    </row>
    <row r="162" spans="1:9" ht="12.75" customHeight="1" x14ac:dyDescent="0.2">
      <c r="A162" s="145"/>
      <c r="B162" s="77" t="s">
        <v>13</v>
      </c>
      <c r="C162" s="44">
        <v>39208.414202656793</v>
      </c>
      <c r="D162" s="48">
        <f t="shared" si="7"/>
        <v>14.542495276601318</v>
      </c>
      <c r="E162" s="48">
        <f>100*(SUM(C158:C162)/SUM(C146:C150)-1)</f>
        <v>2.8630551048507202</v>
      </c>
      <c r="F162" s="48">
        <f t="shared" si="8"/>
        <v>14.806994993990163</v>
      </c>
      <c r="G162" s="48">
        <f t="shared" si="9"/>
        <v>5.0769386347456313</v>
      </c>
      <c r="I162" s="50"/>
    </row>
    <row r="163" spans="1:9" ht="12.75" customHeight="1" x14ac:dyDescent="0.2">
      <c r="A163" s="145"/>
      <c r="B163" s="77" t="s">
        <v>14</v>
      </c>
      <c r="C163" s="44">
        <v>37979.687252371274</v>
      </c>
      <c r="D163" s="48">
        <f t="shared" si="7"/>
        <v>-3.1338348547701789</v>
      </c>
      <c r="E163" s="48">
        <f>100*(SUM(C158:C163)/SUM(C146:C151)-1)</f>
        <v>4.8160416259966921</v>
      </c>
      <c r="F163" s="48">
        <f t="shared" si="8"/>
        <v>15.1569860264678</v>
      </c>
      <c r="G163" s="48">
        <f t="shared" si="9"/>
        <v>6.6934463222334983</v>
      </c>
      <c r="I163" s="50"/>
    </row>
    <row r="164" spans="1:9" ht="12.75" customHeight="1" x14ac:dyDescent="0.2">
      <c r="A164" s="145"/>
      <c r="B164" s="77" t="s">
        <v>15</v>
      </c>
      <c r="C164" s="44">
        <v>37556.578075344885</v>
      </c>
      <c r="D164" s="48">
        <f t="shared" si="7"/>
        <v>-1.1140407086948079</v>
      </c>
      <c r="E164" s="48">
        <f>100*(SUM(C158:C164)/SUM(C146:C152)-1)</f>
        <v>3.8377734813802133</v>
      </c>
      <c r="F164" s="48">
        <f t="shared" si="8"/>
        <v>-1.4895237955738549</v>
      </c>
      <c r="G164" s="48">
        <f t="shared" si="9"/>
        <v>6.809869404991975</v>
      </c>
      <c r="I164" s="50"/>
    </row>
    <row r="165" spans="1:9" ht="12.75" customHeight="1" x14ac:dyDescent="0.2">
      <c r="A165" s="145"/>
      <c r="B165" s="77" t="s">
        <v>16</v>
      </c>
      <c r="C165" s="44">
        <v>31031.318139755749</v>
      </c>
      <c r="D165" s="48">
        <f t="shared" si="7"/>
        <v>-17.374479438724034</v>
      </c>
      <c r="E165" s="48">
        <f>100*(SUM(C158:C165)/SUM(C146:C153)-1)</f>
        <v>-0.30834157880397228</v>
      </c>
      <c r="F165" s="48">
        <f t="shared" si="8"/>
        <v>-24.94964165057727</v>
      </c>
      <c r="G165" s="48">
        <f t="shared" si="9"/>
        <v>2.9085591028224389</v>
      </c>
      <c r="I165" s="50"/>
    </row>
    <row r="166" spans="1:9" ht="12.75" customHeight="1" x14ac:dyDescent="0.2">
      <c r="A166" s="145"/>
      <c r="B166" s="77" t="s">
        <v>17</v>
      </c>
      <c r="C166" s="44">
        <v>30834.041532223695</v>
      </c>
      <c r="D166" s="48">
        <f t="shared" ref="D166:D170" si="10">100*(C166/C165-1)</f>
        <v>-0.63573389516867751</v>
      </c>
      <c r="E166" s="48">
        <f>100*(SUM(C158:C166)/SUM(C146:C154)-1)</f>
        <v>-2.3494070160478997</v>
      </c>
      <c r="F166" s="48">
        <f t="shared" ref="F166:F170" si="11">100*(C166/C154-1)</f>
        <v>-17.943141518393169</v>
      </c>
      <c r="G166" s="48">
        <f t="shared" ref="G166:G170" si="12">100*(SUM(C155:C166)/SUM(C143:C154)-1)</f>
        <v>1.3470186028532227</v>
      </c>
      <c r="I166" s="50"/>
    </row>
    <row r="167" spans="1:9" ht="12.75" customHeight="1" x14ac:dyDescent="0.2">
      <c r="A167" s="145"/>
      <c r="B167" s="77" t="s">
        <v>18</v>
      </c>
      <c r="C167" s="44">
        <v>28224.177696063511</v>
      </c>
      <c r="D167" s="48">
        <f t="shared" si="10"/>
        <v>-8.4642288408177002</v>
      </c>
      <c r="E167" s="48">
        <f>100*(SUM(C158:C167)/SUM(C146:C155)-1)</f>
        <v>-4.997757621610333</v>
      </c>
      <c r="F167" s="48">
        <f t="shared" si="11"/>
        <v>-27.181119146243226</v>
      </c>
      <c r="G167" s="48">
        <f t="shared" si="12"/>
        <v>-2.9326241343863746</v>
      </c>
      <c r="I167" s="50"/>
    </row>
    <row r="168" spans="1:9" ht="12.75" customHeight="1" x14ac:dyDescent="0.2">
      <c r="A168" s="145"/>
      <c r="B168" s="77" t="s">
        <v>19</v>
      </c>
      <c r="C168" s="44">
        <v>25137.12654239063</v>
      </c>
      <c r="D168" s="48">
        <f t="shared" si="10"/>
        <v>-10.93761237941554</v>
      </c>
      <c r="E168" s="48">
        <f>100*(SUM(C158:C168)/SUM(C146:C156)-1)</f>
        <v>-6.8785561958115915</v>
      </c>
      <c r="F168" s="48">
        <f t="shared" si="11"/>
        <v>-26.78649645514135</v>
      </c>
      <c r="G168" s="48">
        <f t="shared" si="12"/>
        <v>-5.5389927248179376</v>
      </c>
      <c r="I168" s="50"/>
    </row>
    <row r="169" spans="1:9" ht="12.75" customHeight="1" x14ac:dyDescent="0.2">
      <c r="A169" s="149"/>
      <c r="B169" s="77" t="s">
        <v>20</v>
      </c>
      <c r="C169" s="44">
        <v>29563.751899450865</v>
      </c>
      <c r="D169" s="48">
        <f t="shared" si="10"/>
        <v>17.609909985515969</v>
      </c>
      <c r="E169" s="48">
        <f>100*(SUM(C158:C169)/SUM(C146:C157)-1)</f>
        <v>-8.2645985359804275</v>
      </c>
      <c r="F169" s="48">
        <f t="shared" si="11"/>
        <v>-22.682694351537471</v>
      </c>
      <c r="G169" s="48">
        <f t="shared" si="12"/>
        <v>-8.2645985359804275</v>
      </c>
      <c r="I169" s="50"/>
    </row>
    <row r="170" spans="1:9" ht="12.75" customHeight="1" x14ac:dyDescent="0.2">
      <c r="A170" s="166">
        <v>2024</v>
      </c>
      <c r="B170" s="77" t="s">
        <v>9</v>
      </c>
      <c r="C170" s="44">
        <v>16241.538107732957</v>
      </c>
      <c r="D170" s="48">
        <f t="shared" si="10"/>
        <v>-45.062662672275245</v>
      </c>
      <c r="E170" s="48">
        <f>100*(SUM(C170)/SUM(C158)-1)</f>
        <v>-44.36041276128644</v>
      </c>
      <c r="F170" s="48">
        <f t="shared" si="11"/>
        <v>-44.36041276128644</v>
      </c>
      <c r="G170" s="48">
        <f t="shared" si="12"/>
        <v>-10.289990742761601</v>
      </c>
      <c r="I170" s="50"/>
    </row>
    <row r="171" spans="1:9" ht="12.75" customHeight="1" x14ac:dyDescent="0.2">
      <c r="A171" s="167"/>
      <c r="B171" s="77" t="s">
        <v>10</v>
      </c>
      <c r="C171" s="44">
        <v>20673.710205286807</v>
      </c>
      <c r="D171" s="48">
        <f t="shared" ref="D171:D183" si="13">100*(C171/C170-1)</f>
        <v>27.289115526832973</v>
      </c>
      <c r="E171" s="48">
        <f>100*(SUM(C170:C171)/SUM(C158:C159)-1)</f>
        <v>-45.333157142786227</v>
      </c>
      <c r="F171" s="48">
        <f t="shared" ref="F171:F182" si="14">100*(C171/C159-1)</f>
        <v>-46.073824464156928</v>
      </c>
      <c r="G171" s="48">
        <f t="shared" ref="G171:G183" si="15">100*(SUM(C160:C171)/SUM(C148:C159)-1)</f>
        <v>-14.972057991075904</v>
      </c>
      <c r="I171" s="50"/>
    </row>
    <row r="172" spans="1:9" ht="12.75" customHeight="1" x14ac:dyDescent="0.2">
      <c r="A172" s="167"/>
      <c r="B172" s="77" t="s">
        <v>11</v>
      </c>
      <c r="C172" s="44">
        <v>18891.863613948786</v>
      </c>
      <c r="D172" s="48">
        <f t="shared" si="13"/>
        <v>-8.6189008825438442</v>
      </c>
      <c r="E172" s="48">
        <f>100*(SUM(C170:C172)/SUM(C158:C160)-1)</f>
        <v>-47.447075131905294</v>
      </c>
      <c r="F172" s="48">
        <f t="shared" si="14"/>
        <v>-51.139036599735952</v>
      </c>
      <c r="G172" s="48">
        <f t="shared" si="15"/>
        <v>-19.422310191660031</v>
      </c>
      <c r="I172" s="50"/>
    </row>
    <row r="173" spans="1:9" ht="12.75" customHeight="1" x14ac:dyDescent="0.2">
      <c r="A173" s="167"/>
      <c r="B173" s="77" t="s">
        <v>12</v>
      </c>
      <c r="C173" s="44">
        <v>22202.614432782575</v>
      </c>
      <c r="D173" s="48">
        <f t="shared" si="13"/>
        <v>17.524744442836759</v>
      </c>
      <c r="E173" s="48">
        <f>100*(SUM(C170:C173)/SUM(C158:C161)-1)</f>
        <v>-44.446483552898108</v>
      </c>
      <c r="F173" s="48">
        <f t="shared" si="14"/>
        <v>-35.137829200374213</v>
      </c>
      <c r="G173" s="48">
        <f t="shared" si="15"/>
        <v>-22.569670413683141</v>
      </c>
      <c r="I173" s="50"/>
    </row>
    <row r="174" spans="1:9" ht="12.75" customHeight="1" x14ac:dyDescent="0.2">
      <c r="A174" s="167"/>
      <c r="B174" s="77" t="s">
        <v>13</v>
      </c>
      <c r="C174" s="44">
        <v>23420.470509807739</v>
      </c>
      <c r="D174" s="48">
        <f t="shared" si="13"/>
        <v>5.4851922088372529</v>
      </c>
      <c r="E174" s="48">
        <f>100*(SUM(C170:C174)/SUM(C158:C162)-1)</f>
        <v>-43.53415940711939</v>
      </c>
      <c r="F174" s="48">
        <f t="shared" si="14"/>
        <v>-40.266723390662527</v>
      </c>
      <c r="G174" s="48">
        <f t="shared" si="15"/>
        <v>-27.03767206636001</v>
      </c>
      <c r="I174" s="50"/>
    </row>
    <row r="175" spans="1:9" ht="12.75" customHeight="1" x14ac:dyDescent="0.2">
      <c r="A175" s="167"/>
      <c r="B175" s="77" t="s">
        <v>14</v>
      </c>
      <c r="C175" s="44">
        <v>31892.469188715313</v>
      </c>
      <c r="D175" s="48">
        <f t="shared" si="13"/>
        <v>36.173477707716309</v>
      </c>
      <c r="E175" s="48">
        <f>100*(SUM(C170:C175)/SUM(C158:C163)-1)</f>
        <v>-38.733422814603571</v>
      </c>
      <c r="F175" s="48">
        <f t="shared" si="14"/>
        <v>-16.027562373557735</v>
      </c>
      <c r="G175" s="48">
        <f t="shared" si="15"/>
        <v>-29.220353866422034</v>
      </c>
      <c r="I175" s="50"/>
    </row>
    <row r="176" spans="1:9" ht="12.75" customHeight="1" x14ac:dyDescent="0.2">
      <c r="A176" s="167"/>
      <c r="B176" s="77" t="s">
        <v>15</v>
      </c>
      <c r="C176" s="44">
        <v>33587.565348415301</v>
      </c>
      <c r="D176" s="48">
        <f>100*(C176/C175-1)</f>
        <v>5.3150358151001109</v>
      </c>
      <c r="E176" s="48">
        <f>100*(SUM(C170:C176)/SUM(C158:C164)-1)</f>
        <v>-34.587933266298656</v>
      </c>
      <c r="F176" s="48">
        <f t="shared" si="14"/>
        <v>-10.568089347669185</v>
      </c>
      <c r="G176" s="48">
        <f t="shared" si="15"/>
        <v>-30.021185178601041</v>
      </c>
      <c r="I176" s="50"/>
    </row>
    <row r="177" spans="1:9" ht="12.75" customHeight="1" x14ac:dyDescent="0.2">
      <c r="A177" s="167"/>
      <c r="B177" s="77" t="s">
        <v>16</v>
      </c>
      <c r="C177" s="44">
        <v>31388.545029770241</v>
      </c>
      <c r="D177" s="48">
        <f t="shared" si="13"/>
        <v>-6.5471262826997778</v>
      </c>
      <c r="E177" s="48">
        <f>100*(SUM(C170:C177)/SUM(C158:C165)-1)</f>
        <v>-30.712891177892832</v>
      </c>
      <c r="F177" s="48">
        <f>100*(C177/C165-1)</f>
        <v>1.1511818106006544</v>
      </c>
      <c r="G177" s="48">
        <f>100*(SUM(C166:C177)/SUM(C154:C165)-1)</f>
        <v>-28.279940865580677</v>
      </c>
      <c r="I177" s="50"/>
    </row>
    <row r="178" spans="1:9" ht="12.75" customHeight="1" x14ac:dyDescent="0.2">
      <c r="A178" s="167"/>
      <c r="B178" s="77" t="s">
        <v>17</v>
      </c>
      <c r="C178" s="44">
        <v>30501.395171011456</v>
      </c>
      <c r="D178" s="48">
        <f t="shared" si="13"/>
        <v>-2.8263490961985438</v>
      </c>
      <c r="E178" s="48">
        <f>100*(SUM(C170:C178)/SUM(C158:C166)-1)</f>
        <v>-27.830734466716457</v>
      </c>
      <c r="F178" s="48">
        <f t="shared" si="14"/>
        <v>-1.0788282842020602</v>
      </c>
      <c r="G178" s="48">
        <f t="shared" si="15"/>
        <v>-27.228729321505185</v>
      </c>
      <c r="I178" s="50"/>
    </row>
    <row r="179" spans="1:9" ht="12.75" customHeight="1" x14ac:dyDescent="0.2">
      <c r="A179" s="167"/>
      <c r="B179" s="77" t="s">
        <v>18</v>
      </c>
      <c r="C179" s="44">
        <v>33977.101855008586</v>
      </c>
      <c r="D179" s="48">
        <f t="shared" si="13"/>
        <v>11.395238363720628</v>
      </c>
      <c r="E179" s="48">
        <f>100*(SUM(C170:C179)/SUM(C158:C167)-1)</f>
        <v>-23.889344458350649</v>
      </c>
      <c r="F179" s="48">
        <f t="shared" si="14"/>
        <v>20.382964637256549</v>
      </c>
      <c r="G179" s="48">
        <f t="shared" si="15"/>
        <v>-24.016986155049793</v>
      </c>
      <c r="I179" s="50"/>
    </row>
    <row r="180" spans="1:9" ht="12.75" customHeight="1" x14ac:dyDescent="0.2">
      <c r="A180" s="167"/>
      <c r="B180" s="77" t="s">
        <v>19</v>
      </c>
      <c r="C180" s="44">
        <v>29467.15804709664</v>
      </c>
      <c r="D180" s="48">
        <f t="shared" si="13"/>
        <v>-13.273479966470813</v>
      </c>
      <c r="E180" s="48">
        <f>100*(SUM(C170:C180)/SUM(C158:C168)-1)</f>
        <v>-21.099038429341199</v>
      </c>
      <c r="F180" s="48">
        <f>100*(C180/C168-1)</f>
        <v>17.225642308017797</v>
      </c>
      <c r="G180" s="48">
        <f t="shared" si="15"/>
        <v>-21.247226226503791</v>
      </c>
      <c r="I180" s="50"/>
    </row>
    <row r="181" spans="1:9" ht="12.75" customHeight="1" x14ac:dyDescent="0.2">
      <c r="A181" s="168"/>
      <c r="B181" s="77" t="s">
        <v>20</v>
      </c>
      <c r="C181" s="44">
        <v>20889.374666682903</v>
      </c>
      <c r="D181" s="48">
        <f t="shared" si="13"/>
        <v>-29.109639167455768</v>
      </c>
      <c r="E181" s="48">
        <f>100*(SUM(C170:C181)/SUM(C158:C169)-1)</f>
        <v>-21.708280234653753</v>
      </c>
      <c r="F181" s="48">
        <f t="shared" si="14"/>
        <v>-29.341259736823478</v>
      </c>
      <c r="G181" s="48">
        <f>100*(SUM(C170:C181)/SUM(C158:C169)-1)</f>
        <v>-21.708280234653753</v>
      </c>
      <c r="I181" s="50"/>
    </row>
    <row r="182" spans="1:9" ht="12.75" customHeight="1" x14ac:dyDescent="0.2">
      <c r="A182" s="166">
        <v>2025</v>
      </c>
      <c r="B182" s="77" t="s">
        <v>9</v>
      </c>
      <c r="C182" s="44">
        <v>20299.25</v>
      </c>
      <c r="D182" s="48">
        <f t="shared" si="13"/>
        <v>-2.8249991974346189</v>
      </c>
      <c r="E182" s="48">
        <f>100*(SUM(C182)/SUM(C170)-1)</f>
        <v>24.983544448509321</v>
      </c>
      <c r="F182" s="48">
        <f t="shared" si="14"/>
        <v>24.983544448509321</v>
      </c>
      <c r="G182" s="48">
        <f t="shared" si="15"/>
        <v>-18.040205531716325</v>
      </c>
      <c r="I182" s="50"/>
    </row>
    <row r="183" spans="1:9" ht="12.75" customHeight="1" x14ac:dyDescent="0.2">
      <c r="A183" s="167"/>
      <c r="B183" s="77" t="s">
        <v>10</v>
      </c>
      <c r="C183" s="44">
        <v>21603.5</v>
      </c>
      <c r="D183" s="48">
        <f t="shared" si="13"/>
        <v>6.4251142283581864</v>
      </c>
      <c r="E183" s="48">
        <f>100*(SUM(C182:C183)/SUM(C170:C171)-1)</f>
        <v>13.510681669236323</v>
      </c>
      <c r="F183" s="48">
        <f>100*(C183/C171-1)</f>
        <v>4.4974500729695999</v>
      </c>
      <c r="G183" s="48">
        <f t="shared" si="15"/>
        <v>-13.868869481087309</v>
      </c>
      <c r="I183" s="50"/>
    </row>
    <row r="184" spans="1:9" ht="12.75" customHeight="1" x14ac:dyDescent="0.2">
      <c r="A184" s="167"/>
      <c r="B184" s="77" t="s">
        <v>11</v>
      </c>
      <c r="C184" s="44">
        <v>19051</v>
      </c>
      <c r="D184" s="48">
        <f t="shared" ref="D184:D186" si="16">100*(C184/C183-1)</f>
        <v>-11.815215127178469</v>
      </c>
      <c r="E184" s="48">
        <f>100*(SUM(C182:C184)/SUM(C170:C172)-1)</f>
        <v>9.2221903182636353</v>
      </c>
      <c r="F184" s="48">
        <f t="shared" ref="F184:F186" si="17">100*(C184/C172-1)</f>
        <v>0.8423540911745464</v>
      </c>
      <c r="G184" s="48">
        <f t="shared" ref="G184:G186" si="18">100*(SUM(C173:C184)/SUM(C161:C172)-1)</f>
        <v>-8.9515625597617046</v>
      </c>
      <c r="I184" s="50"/>
    </row>
    <row r="185" spans="1:9" ht="12.75" customHeight="1" x14ac:dyDescent="0.2">
      <c r="A185" s="167"/>
      <c r="B185" s="77" t="s">
        <v>12</v>
      </c>
      <c r="C185" s="44">
        <v>22868.5</v>
      </c>
      <c r="D185" s="48">
        <f t="shared" si="16"/>
        <v>20.038318198519754</v>
      </c>
      <c r="E185" s="48">
        <f>100*(SUM(C182:C185)/SUM(C170:C173)-1)</f>
        <v>7.451024265158579</v>
      </c>
      <c r="F185" s="48">
        <f t="shared" si="17"/>
        <v>2.9991313375880235</v>
      </c>
      <c r="G185" s="48">
        <f>100*(SUM(C174:C185)/SUM(C162:C173)-1)</f>
        <v>-5.5099325149860379</v>
      </c>
      <c r="I185" s="50"/>
    </row>
    <row r="186" spans="1:9" ht="12.75" customHeight="1" x14ac:dyDescent="0.2">
      <c r="A186" s="167"/>
      <c r="B186" s="77" t="s">
        <v>13</v>
      </c>
      <c r="C186" s="44">
        <v>23436.959999999999</v>
      </c>
      <c r="D186" s="48">
        <f t="shared" si="16"/>
        <v>2.4857773793646176</v>
      </c>
      <c r="E186" s="48">
        <f>100*(SUM($C$182:C186)/SUM($C$170:C174)-1)</f>
        <v>5.7468222584023287</v>
      </c>
      <c r="F186" s="48">
        <f t="shared" si="17"/>
        <v>7.0406314789250857E-2</v>
      </c>
      <c r="G186" s="48">
        <f t="shared" si="18"/>
        <v>-0.86837574934353068</v>
      </c>
      <c r="I186" s="50"/>
    </row>
    <row r="187" spans="1:9" ht="12.75" customHeight="1" x14ac:dyDescent="0.2">
      <c r="A187" s="167"/>
      <c r="B187" s="77" t="s">
        <v>14</v>
      </c>
      <c r="C187" s="44">
        <v>28302</v>
      </c>
      <c r="D187" s="48">
        <f t="shared" ref="D187:D189" si="19">100*(C187/C186-1)</f>
        <v>20.757982263911366</v>
      </c>
      <c r="E187" s="48">
        <f>100*(SUM($C$182:C187)/SUM($C$170:C175)-1)</f>
        <v>1.6790422873387056</v>
      </c>
      <c r="F187" s="48">
        <f t="shared" ref="F187:F189" si="20">100*(C187/C175-1)</f>
        <v>-11.258047056405873</v>
      </c>
      <c r="G187" s="48">
        <f t="shared" ref="G187:G189" si="21">100*(SUM(C176:C187)/SUM(C164:C175)-1)</f>
        <v>-9.4183845723894155E-2</v>
      </c>
      <c r="I187" s="50"/>
    </row>
    <row r="188" spans="1:9" ht="12.75" customHeight="1" x14ac:dyDescent="0.2">
      <c r="A188" s="167"/>
      <c r="B188" s="77" t="s">
        <v>15</v>
      </c>
      <c r="C188" s="44">
        <v>32158</v>
      </c>
      <c r="D188" s="48">
        <f t="shared" si="19"/>
        <v>13.624478835417996</v>
      </c>
      <c r="E188" s="48">
        <f>100*(SUM($C$182:C188)/SUM($C$170:C176)-1)</f>
        <v>0.48467885191492144</v>
      </c>
      <c r="F188" s="48">
        <f t="shared" si="20"/>
        <v>-4.2562339174808557</v>
      </c>
      <c r="G188" s="48">
        <f t="shared" si="21"/>
        <v>0.71932399660308288</v>
      </c>
      <c r="I188" s="50"/>
    </row>
    <row r="189" spans="1:9" ht="12.75" customHeight="1" x14ac:dyDescent="0.2">
      <c r="A189" s="167"/>
      <c r="B189" s="77" t="s">
        <v>16</v>
      </c>
      <c r="C189" s="44">
        <v>28713.75</v>
      </c>
      <c r="D189" s="48">
        <f t="shared" si="19"/>
        <v>-10.710398656632879</v>
      </c>
      <c r="E189" s="48">
        <f>100*(SUM($C$182:C189)/SUM($C$170:C177)-1)</f>
        <v>-0.94091172421207903</v>
      </c>
      <c r="F189" s="48">
        <f t="shared" si="20"/>
        <v>-8.5215642433676067</v>
      </c>
      <c r="G189" s="48">
        <f t="shared" si="21"/>
        <v>-0.25312111384795388</v>
      </c>
      <c r="I189" s="50"/>
    </row>
    <row r="190" spans="1:9" ht="12.75" customHeight="1" x14ac:dyDescent="0.2">
      <c r="A190" s="167"/>
      <c r="B190" s="77" t="s">
        <v>17</v>
      </c>
      <c r="C190" s="44">
        <v>34168.75</v>
      </c>
      <c r="D190" s="48">
        <f t="shared" ref="D190" si="22">100*(C190/C189-1)</f>
        <v>18.997866875625789</v>
      </c>
      <c r="E190" s="48">
        <f>100*(SUM($C$182:C190)/SUM($C$170:C178)-1)</f>
        <v>0.787385070505775</v>
      </c>
      <c r="F190" s="48">
        <f t="shared" ref="F190" si="23">100*(C190/C178-1)</f>
        <v>12.023564195758496</v>
      </c>
      <c r="G190" s="48">
        <f t="shared" ref="G190" si="24">100*(SUM(C179:C190)/SUM(C167:C178)-1)</f>
        <v>1.0297905134691421</v>
      </c>
      <c r="I190" s="50"/>
    </row>
    <row r="191" spans="1:9" ht="12.75" customHeight="1" x14ac:dyDescent="0.2">
      <c r="A191" s="167"/>
      <c r="B191" s="77" t="s">
        <v>18</v>
      </c>
      <c r="C191" s="44">
        <v>32192</v>
      </c>
      <c r="D191" s="48">
        <f t="shared" ref="D191:D193" si="25">100*(C191/C190-1)</f>
        <v>-5.7852569965246019</v>
      </c>
      <c r="E191" s="48">
        <f>100*(SUM($C$182:C191)/SUM($C$170:C179)-1)</f>
        <v>6.2549311451665091E-3</v>
      </c>
      <c r="F191" s="48">
        <f t="shared" ref="F191:F193" si="26">100*(C191/C179-1)</f>
        <v>-5.2538379012612708</v>
      </c>
      <c r="G191" s="48">
        <f t="shared" ref="G191:G193" si="27">100*(SUM(C180:C191)/SUM(C168:C179)-1)</f>
        <v>-1.3632148116592191</v>
      </c>
      <c r="I191" s="50"/>
    </row>
    <row r="192" spans="1:9" ht="12.75" customHeight="1" x14ac:dyDescent="0.2">
      <c r="A192" s="167"/>
      <c r="B192" s="77" t="s">
        <v>19</v>
      </c>
      <c r="C192" s="44">
        <v>24072.75</v>
      </c>
      <c r="D192" s="48">
        <f t="shared" si="25"/>
        <v>-25.22132828031809</v>
      </c>
      <c r="E192" s="48">
        <f>100*(SUM($C$182:C192)/SUM($C$170:C180)-1)</f>
        <v>-1.8402306185259842</v>
      </c>
      <c r="F192" s="48">
        <f t="shared" si="26"/>
        <v>-18.306509363661362</v>
      </c>
      <c r="G192" s="48">
        <f t="shared" si="27"/>
        <v>-4.366684710588431</v>
      </c>
      <c r="I192" s="50"/>
    </row>
    <row r="193" spans="1:9" ht="12.75" customHeight="1" x14ac:dyDescent="0.2">
      <c r="A193" s="168"/>
      <c r="B193" s="77" t="s">
        <v>20</v>
      </c>
      <c r="C193" s="44">
        <v>23249</v>
      </c>
      <c r="D193" s="48">
        <f t="shared" si="25"/>
        <v>-3.421918974774385</v>
      </c>
      <c r="E193" s="48">
        <f>100*(SUM($C$182:C193)/SUM($C$170:C181)-1)</f>
        <v>-0.96391578191986627</v>
      </c>
      <c r="F193" s="48">
        <f t="shared" si="26"/>
        <v>11.295816035510796</v>
      </c>
      <c r="G193" s="48">
        <f t="shared" si="27"/>
        <v>-0.96391578191986627</v>
      </c>
      <c r="I193" s="50"/>
    </row>
    <row r="194" spans="1:9" ht="12.75" customHeight="1" x14ac:dyDescent="0.2">
      <c r="I194" s="50"/>
    </row>
    <row r="195" spans="1:9" ht="12.75" customHeight="1" x14ac:dyDescent="0.25">
      <c r="A195" s="135" t="s">
        <v>165</v>
      </c>
    </row>
    <row r="196" spans="1:9" ht="12.75" customHeight="1" x14ac:dyDescent="0.2">
      <c r="A196" s="161" t="s">
        <v>167</v>
      </c>
      <c r="B196" s="161"/>
      <c r="C196" s="161"/>
      <c r="D196" s="161"/>
      <c r="E196" s="161"/>
      <c r="F196" s="161"/>
      <c r="G196" s="161"/>
      <c r="H196" s="161"/>
      <c r="I196" s="50"/>
    </row>
    <row r="197" spans="1:9" ht="12.75" customHeight="1" x14ac:dyDescent="0.2">
      <c r="A197" s="161"/>
      <c r="B197" s="161"/>
      <c r="C197" s="161"/>
      <c r="D197" s="161"/>
      <c r="E197" s="161"/>
      <c r="F197" s="161"/>
      <c r="G197" s="161"/>
      <c r="H197" s="161"/>
    </row>
    <row r="198" spans="1:9" ht="12.75" customHeight="1" x14ac:dyDescent="0.2">
      <c r="A198" s="161"/>
      <c r="B198" s="161"/>
      <c r="C198" s="161"/>
      <c r="D198" s="161"/>
      <c r="E198" s="161"/>
      <c r="F198" s="161"/>
      <c r="G198" s="161"/>
      <c r="H198" s="161"/>
    </row>
  </sheetData>
  <mergeCells count="25">
    <mergeCell ref="A26:A37"/>
    <mergeCell ref="A38:A49"/>
    <mergeCell ref="A14:A25"/>
    <mergeCell ref="A8:G8"/>
    <mergeCell ref="A9:G9"/>
    <mergeCell ref="B12:B13"/>
    <mergeCell ref="A12:A13"/>
    <mergeCell ref="C12:C13"/>
    <mergeCell ref="D12:G12"/>
    <mergeCell ref="A2:G2"/>
    <mergeCell ref="A3:G3"/>
    <mergeCell ref="A4:G4"/>
    <mergeCell ref="A5:G5"/>
    <mergeCell ref="A7:G7"/>
    <mergeCell ref="A196:H198"/>
    <mergeCell ref="A110:A121"/>
    <mergeCell ref="A50:A61"/>
    <mergeCell ref="A62:A73"/>
    <mergeCell ref="A74:A85"/>
    <mergeCell ref="A98:A109"/>
    <mergeCell ref="A86:A97"/>
    <mergeCell ref="A122:A133"/>
    <mergeCell ref="A134:A142"/>
    <mergeCell ref="A170:A181"/>
    <mergeCell ref="A182:A193"/>
  </mergeCells>
  <phoneticPr fontId="22" type="noConversion"/>
  <pageMargins left="0.75" right="0.75" top="1" bottom="1"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Q198"/>
  <sheetViews>
    <sheetView showGridLines="0" zoomScaleNormal="100" zoomScalePageLayoutView="110" workbookViewId="0">
      <pane xSplit="2" ySplit="13" topLeftCell="C171" activePane="bottomRight" state="frozen"/>
      <selection activeCell="B16" sqref="B16"/>
      <selection pane="topRight" activeCell="B16" sqref="B16"/>
      <selection pane="bottomLeft" activeCell="B16" sqref="B16"/>
      <selection pane="bottomRight" activeCell="G193" sqref="G193"/>
    </sheetView>
  </sheetViews>
  <sheetFormatPr baseColWidth="10" defaultColWidth="11.42578125" defaultRowHeight="12.75" customHeight="1" x14ac:dyDescent="0.2"/>
  <cols>
    <col min="1" max="5" width="10.85546875" style="20" customWidth="1"/>
    <col min="6" max="6" width="14.140625" style="20" customWidth="1"/>
    <col min="7" max="7" width="13.5703125" style="20" customWidth="1"/>
    <col min="8" max="8" width="5.7109375" style="20" bestFit="1" customWidth="1"/>
    <col min="9" max="16384" width="11.42578125" style="20"/>
  </cols>
  <sheetData>
    <row r="1" spans="1:9" ht="12.75" customHeight="1" x14ac:dyDescent="0.2">
      <c r="A1" s="25"/>
      <c r="B1" s="25"/>
      <c r="C1" s="25"/>
      <c r="D1" s="25"/>
      <c r="E1" s="25"/>
      <c r="F1" s="25"/>
      <c r="G1" s="25"/>
    </row>
    <row r="2" spans="1:9" ht="12.75" customHeight="1" x14ac:dyDescent="0.2">
      <c r="A2" s="169" t="s">
        <v>0</v>
      </c>
      <c r="B2" s="169"/>
      <c r="C2" s="169"/>
      <c r="D2" s="169"/>
      <c r="E2" s="169"/>
      <c r="F2" s="169"/>
      <c r="G2" s="169"/>
    </row>
    <row r="3" spans="1:9" ht="12.75" customHeight="1" x14ac:dyDescent="0.2">
      <c r="A3" s="169" t="s">
        <v>1</v>
      </c>
      <c r="B3" s="169"/>
      <c r="C3" s="169"/>
      <c r="D3" s="169"/>
      <c r="E3" s="169"/>
      <c r="F3" s="169"/>
      <c r="G3" s="169"/>
    </row>
    <row r="4" spans="1:9" ht="12.75" customHeight="1" x14ac:dyDescent="0.2">
      <c r="A4" s="169" t="s">
        <v>2</v>
      </c>
      <c r="B4" s="169"/>
      <c r="C4" s="169"/>
      <c r="D4" s="169"/>
      <c r="E4" s="169"/>
      <c r="F4" s="169"/>
      <c r="G4" s="169"/>
    </row>
    <row r="5" spans="1:9" ht="12.75" customHeight="1" x14ac:dyDescent="0.2">
      <c r="A5" s="169" t="s">
        <v>3</v>
      </c>
      <c r="B5" s="169"/>
      <c r="C5" s="169"/>
      <c r="D5" s="169"/>
      <c r="E5" s="169"/>
      <c r="F5" s="169"/>
      <c r="G5" s="169"/>
    </row>
    <row r="6" spans="1:9" ht="12.75" customHeight="1" x14ac:dyDescent="0.2">
      <c r="A6" s="21"/>
      <c r="B6" s="21"/>
      <c r="C6" s="21"/>
      <c r="D6" s="21"/>
      <c r="E6" s="21"/>
      <c r="F6" s="21"/>
      <c r="G6" s="21"/>
    </row>
    <row r="7" spans="1:9" ht="12.75" customHeight="1" x14ac:dyDescent="0.2">
      <c r="A7" s="170" t="s">
        <v>102</v>
      </c>
      <c r="B7" s="170"/>
      <c r="C7" s="170"/>
      <c r="D7" s="170"/>
      <c r="E7" s="170"/>
      <c r="F7" s="170"/>
      <c r="G7" s="170"/>
      <c r="H7" s="34"/>
      <c r="I7" s="34"/>
    </row>
    <row r="8" spans="1:9" ht="12.75" customHeight="1" x14ac:dyDescent="0.2">
      <c r="A8" s="170" t="s">
        <v>122</v>
      </c>
      <c r="B8" s="170"/>
      <c r="C8" s="170"/>
      <c r="D8" s="170"/>
      <c r="E8" s="170"/>
      <c r="F8" s="170"/>
      <c r="G8" s="170"/>
    </row>
    <row r="9" spans="1:9" ht="12.75" customHeight="1" x14ac:dyDescent="0.2">
      <c r="A9" s="169" t="s">
        <v>196</v>
      </c>
      <c r="B9" s="169"/>
      <c r="C9" s="169"/>
      <c r="D9" s="169"/>
      <c r="E9" s="169"/>
      <c r="F9" s="169"/>
      <c r="G9" s="169"/>
    </row>
    <row r="10" spans="1:9" ht="12.75" customHeight="1" x14ac:dyDescent="0.2">
      <c r="A10" s="21"/>
      <c r="B10" s="21"/>
      <c r="C10" s="21"/>
      <c r="D10" s="21"/>
      <c r="E10" s="21"/>
      <c r="F10" s="21"/>
      <c r="G10" s="21"/>
    </row>
    <row r="11" spans="1:9" ht="12.75" customHeight="1" x14ac:dyDescent="0.2">
      <c r="A11" s="24"/>
      <c r="B11" s="24"/>
      <c r="C11" s="24"/>
      <c r="D11" s="24"/>
      <c r="E11" s="24"/>
      <c r="F11" s="27"/>
      <c r="G11" s="24" t="s">
        <v>22</v>
      </c>
    </row>
    <row r="12" spans="1:9" ht="12.75" customHeight="1" x14ac:dyDescent="0.2">
      <c r="A12" s="171" t="s">
        <v>153</v>
      </c>
      <c r="B12" s="171" t="s">
        <v>21</v>
      </c>
      <c r="C12" s="172" t="s">
        <v>22</v>
      </c>
      <c r="D12" s="171" t="s">
        <v>7</v>
      </c>
      <c r="E12" s="171"/>
      <c r="F12" s="171"/>
      <c r="G12" s="171"/>
    </row>
    <row r="13" spans="1:9" ht="12.75" customHeight="1" x14ac:dyDescent="0.2">
      <c r="A13" s="171"/>
      <c r="B13" s="171"/>
      <c r="C13" s="199"/>
      <c r="D13" s="19" t="s">
        <v>23</v>
      </c>
      <c r="E13" s="19" t="s">
        <v>150</v>
      </c>
      <c r="F13" s="19" t="s">
        <v>8</v>
      </c>
      <c r="G13" s="19" t="s">
        <v>151</v>
      </c>
    </row>
    <row r="14" spans="1:9" ht="12.75" customHeight="1" x14ac:dyDescent="0.2">
      <c r="A14" s="162">
        <v>2011</v>
      </c>
      <c r="B14" s="42" t="s">
        <v>9</v>
      </c>
      <c r="C14" s="45">
        <v>53862.233202561663</v>
      </c>
      <c r="D14" s="48" t="s">
        <v>160</v>
      </c>
      <c r="E14" s="48" t="s">
        <v>160</v>
      </c>
      <c r="F14" s="48" t="s">
        <v>160</v>
      </c>
      <c r="G14" s="48" t="s">
        <v>160</v>
      </c>
    </row>
    <row r="15" spans="1:9" ht="12.75" customHeight="1" x14ac:dyDescent="0.2">
      <c r="A15" s="162"/>
      <c r="B15" s="42" t="s">
        <v>10</v>
      </c>
      <c r="C15" s="45">
        <v>58659.792027209791</v>
      </c>
      <c r="D15" s="48">
        <v>8.9070922971310473</v>
      </c>
      <c r="E15" s="48" t="s">
        <v>160</v>
      </c>
      <c r="F15" s="48" t="s">
        <v>160</v>
      </c>
      <c r="G15" s="48" t="s">
        <v>160</v>
      </c>
    </row>
    <row r="16" spans="1:9" ht="12.75" customHeight="1" x14ac:dyDescent="0.2">
      <c r="A16" s="162"/>
      <c r="B16" s="42" t="s">
        <v>11</v>
      </c>
      <c r="C16" s="45">
        <v>62629.456661440156</v>
      </c>
      <c r="D16" s="48">
        <v>6.7672668058369689</v>
      </c>
      <c r="E16" s="48" t="s">
        <v>160</v>
      </c>
      <c r="F16" s="48" t="s">
        <v>160</v>
      </c>
      <c r="G16" s="48" t="s">
        <v>160</v>
      </c>
    </row>
    <row r="17" spans="1:10" ht="12.75" customHeight="1" x14ac:dyDescent="0.2">
      <c r="A17" s="162"/>
      <c r="B17" s="42" t="s">
        <v>12</v>
      </c>
      <c r="C17" s="45">
        <v>49862.136106911224</v>
      </c>
      <c r="D17" s="48">
        <v>-20.385488291150299</v>
      </c>
      <c r="E17" s="48" t="s">
        <v>160</v>
      </c>
      <c r="F17" s="48" t="s">
        <v>160</v>
      </c>
      <c r="G17" s="48" t="s">
        <v>160</v>
      </c>
    </row>
    <row r="18" spans="1:10" ht="12.75" customHeight="1" x14ac:dyDescent="0.2">
      <c r="A18" s="162"/>
      <c r="B18" s="42" t="s">
        <v>13</v>
      </c>
      <c r="C18" s="45">
        <v>51379.906054829706</v>
      </c>
      <c r="D18" s="48">
        <v>3.04393286453708</v>
      </c>
      <c r="E18" s="48" t="s">
        <v>160</v>
      </c>
      <c r="F18" s="48" t="s">
        <v>160</v>
      </c>
      <c r="G18" s="48" t="s">
        <v>160</v>
      </c>
    </row>
    <row r="19" spans="1:10" ht="12.75" customHeight="1" x14ac:dyDescent="0.2">
      <c r="A19" s="162"/>
      <c r="B19" s="42" t="s">
        <v>14</v>
      </c>
      <c r="C19" s="45">
        <v>51888.394626282468</v>
      </c>
      <c r="D19" s="48">
        <v>0.98966426857638456</v>
      </c>
      <c r="E19" s="48" t="s">
        <v>160</v>
      </c>
      <c r="F19" s="48" t="s">
        <v>160</v>
      </c>
      <c r="G19" s="48" t="s">
        <v>160</v>
      </c>
    </row>
    <row r="20" spans="1:10" ht="12.75" customHeight="1" x14ac:dyDescent="0.2">
      <c r="A20" s="162"/>
      <c r="B20" s="42" t="s">
        <v>15</v>
      </c>
      <c r="C20" s="45">
        <v>55724.027077843493</v>
      </c>
      <c r="D20" s="48">
        <v>7.3920815611786317</v>
      </c>
      <c r="E20" s="48" t="s">
        <v>160</v>
      </c>
      <c r="F20" s="48" t="s">
        <v>160</v>
      </c>
      <c r="G20" s="48" t="s">
        <v>160</v>
      </c>
    </row>
    <row r="21" spans="1:10" ht="12.75" customHeight="1" x14ac:dyDescent="0.2">
      <c r="A21" s="162"/>
      <c r="B21" s="42" t="s">
        <v>16</v>
      </c>
      <c r="C21" s="45">
        <v>57884.601771096612</v>
      </c>
      <c r="D21" s="48">
        <v>3.8772766552476634</v>
      </c>
      <c r="E21" s="48" t="s">
        <v>160</v>
      </c>
      <c r="F21" s="48" t="s">
        <v>160</v>
      </c>
      <c r="G21" s="48" t="s">
        <v>160</v>
      </c>
    </row>
    <row r="22" spans="1:10" ht="12.75" customHeight="1" x14ac:dyDescent="0.2">
      <c r="A22" s="162"/>
      <c r="B22" s="42" t="s">
        <v>17</v>
      </c>
      <c r="C22" s="45">
        <v>50364.765683686564</v>
      </c>
      <c r="D22" s="48">
        <v>-12.991082010285005</v>
      </c>
      <c r="E22" s="48" t="s">
        <v>160</v>
      </c>
      <c r="F22" s="48" t="s">
        <v>160</v>
      </c>
      <c r="G22" s="48" t="s">
        <v>160</v>
      </c>
    </row>
    <row r="23" spans="1:10" ht="12.75" customHeight="1" x14ac:dyDescent="0.2">
      <c r="A23" s="162"/>
      <c r="B23" s="42" t="s">
        <v>18</v>
      </c>
      <c r="C23" s="45">
        <v>49523.301412053093</v>
      </c>
      <c r="D23" s="48">
        <v>-1.6707399711104687</v>
      </c>
      <c r="E23" s="48" t="s">
        <v>160</v>
      </c>
      <c r="F23" s="48" t="s">
        <v>160</v>
      </c>
      <c r="G23" s="48" t="s">
        <v>160</v>
      </c>
    </row>
    <row r="24" spans="1:10" ht="12.75" customHeight="1" x14ac:dyDescent="0.2">
      <c r="A24" s="162"/>
      <c r="B24" s="42" t="s">
        <v>19</v>
      </c>
      <c r="C24" s="45">
        <v>45130.813307172415</v>
      </c>
      <c r="D24" s="48">
        <v>-8.8695381358634862</v>
      </c>
      <c r="E24" s="48" t="s">
        <v>160</v>
      </c>
      <c r="F24" s="48" t="s">
        <v>160</v>
      </c>
      <c r="G24" s="48" t="s">
        <v>160</v>
      </c>
    </row>
    <row r="25" spans="1:10" ht="12.75" customHeight="1" x14ac:dyDescent="0.2">
      <c r="A25" s="162"/>
      <c r="B25" s="42" t="s">
        <v>20</v>
      </c>
      <c r="C25" s="45">
        <v>38316.807004030379</v>
      </c>
      <c r="D25" s="48">
        <v>-15.098345905632327</v>
      </c>
      <c r="E25" s="48" t="s">
        <v>160</v>
      </c>
      <c r="F25" s="48" t="s">
        <v>160</v>
      </c>
      <c r="G25" s="48" t="s">
        <v>160</v>
      </c>
    </row>
    <row r="26" spans="1:10" ht="12.75" customHeight="1" x14ac:dyDescent="0.2">
      <c r="A26" s="162">
        <v>2012</v>
      </c>
      <c r="B26" s="42" t="s">
        <v>9</v>
      </c>
      <c r="C26" s="45">
        <v>35283.372388657532</v>
      </c>
      <c r="D26" s="48">
        <f t="shared" ref="D26:D89" si="0">100*(C26/C25-1)</f>
        <v>-7.9167207618676905</v>
      </c>
      <c r="E26" s="48">
        <f>100*(SUM(C26)/SUM(C14)-1)</f>
        <v>-34.493298382252249</v>
      </c>
      <c r="F26" s="48">
        <v>-34.493298382252249</v>
      </c>
      <c r="G26" s="48" t="s">
        <v>160</v>
      </c>
      <c r="J26" s="51"/>
    </row>
    <row r="27" spans="1:10" ht="12.75" customHeight="1" x14ac:dyDescent="0.2">
      <c r="A27" s="162"/>
      <c r="B27" s="42" t="s">
        <v>10</v>
      </c>
      <c r="C27" s="45">
        <v>34858.228013552834</v>
      </c>
      <c r="D27" s="48">
        <f t="shared" si="0"/>
        <v>-1.2049425730103036</v>
      </c>
      <c r="E27" s="48">
        <f>100*(SUM(C26:C27)/SUM(C14:C15)-1)</f>
        <v>-37.664114861974532</v>
      </c>
      <c r="F27" s="48">
        <v>-40.575602454601992</v>
      </c>
      <c r="G27" s="48" t="s">
        <v>160</v>
      </c>
      <c r="J27" s="51"/>
    </row>
    <row r="28" spans="1:10" ht="12.75" customHeight="1" x14ac:dyDescent="0.2">
      <c r="A28" s="162"/>
      <c r="B28" s="42" t="s">
        <v>11</v>
      </c>
      <c r="C28" s="45">
        <v>37819.065018908143</v>
      </c>
      <c r="D28" s="48">
        <f t="shared" si="0"/>
        <v>8.4939400941554943</v>
      </c>
      <c r="E28" s="48">
        <f>100*(SUM(C26:C28)/SUM(C14:C16)-1)</f>
        <v>-38.361546099750377</v>
      </c>
      <c r="F28" s="48">
        <v>-39.614572702827445</v>
      </c>
      <c r="G28" s="48" t="s">
        <v>160</v>
      </c>
      <c r="I28" s="65"/>
      <c r="J28" s="51"/>
    </row>
    <row r="29" spans="1:10" ht="12.75" customHeight="1" x14ac:dyDescent="0.2">
      <c r="A29" s="162"/>
      <c r="B29" s="42" t="s">
        <v>12</v>
      </c>
      <c r="C29" s="45">
        <v>30623.159370551846</v>
      </c>
      <c r="D29" s="48">
        <f t="shared" si="0"/>
        <v>-19.027190769413803</v>
      </c>
      <c r="E29" s="48">
        <f>100*(SUM(C26:C29)/SUM(C14:C17)-1)</f>
        <v>-38.410916626021049</v>
      </c>
      <c r="F29" s="48">
        <v>-38.584341222582971</v>
      </c>
      <c r="G29" s="48" t="s">
        <v>160</v>
      </c>
      <c r="I29" s="65"/>
      <c r="J29" s="51"/>
    </row>
    <row r="30" spans="1:10" ht="12.75" customHeight="1" x14ac:dyDescent="0.2">
      <c r="A30" s="162"/>
      <c r="B30" s="42" t="s">
        <v>13</v>
      </c>
      <c r="C30" s="45">
        <v>36255.212571166601</v>
      </c>
      <c r="D30" s="48">
        <f t="shared" si="0"/>
        <v>18.391483166268952</v>
      </c>
      <c r="E30" s="48">
        <f>100*(SUM(C26:C30)/SUM(C14:C18)-1)</f>
        <v>-36.74271567616735</v>
      </c>
      <c r="F30" s="48">
        <v>-29.436981584829869</v>
      </c>
      <c r="G30" s="48" t="s">
        <v>160</v>
      </c>
      <c r="I30" s="65"/>
      <c r="J30" s="51"/>
    </row>
    <row r="31" spans="1:10" ht="12.75" customHeight="1" x14ac:dyDescent="0.2">
      <c r="A31" s="162"/>
      <c r="B31" s="42" t="s">
        <v>14</v>
      </c>
      <c r="C31" s="45">
        <v>36786.136892033108</v>
      </c>
      <c r="D31" s="48">
        <f t="shared" si="0"/>
        <v>1.4644082415027571</v>
      </c>
      <c r="E31" s="48">
        <f>100*(SUM(C26:C31)/SUM(C14:C19)-1)</f>
        <v>-35.535537532406856</v>
      </c>
      <c r="F31" s="48">
        <v>-29.105270731578536</v>
      </c>
      <c r="G31" s="48" t="s">
        <v>160</v>
      </c>
      <c r="I31" s="65"/>
      <c r="J31" s="51"/>
    </row>
    <row r="32" spans="1:10" ht="12.75" customHeight="1" x14ac:dyDescent="0.2">
      <c r="A32" s="162"/>
      <c r="B32" s="42" t="s">
        <v>15</v>
      </c>
      <c r="C32" s="45">
        <v>24231.266807821128</v>
      </c>
      <c r="D32" s="48">
        <f t="shared" si="0"/>
        <v>-34.129351829088172</v>
      </c>
      <c r="E32" s="48">
        <f>100*(SUM(C26:C32)/SUM(C14:C20)-1)</f>
        <v>-38.5800028180049</v>
      </c>
      <c r="F32" s="48">
        <v>-56.515585684481607</v>
      </c>
      <c r="G32" s="48" t="s">
        <v>160</v>
      </c>
      <c r="I32" s="65"/>
      <c r="J32" s="51"/>
    </row>
    <row r="33" spans="1:10" ht="12.75" customHeight="1" x14ac:dyDescent="0.2">
      <c r="A33" s="162"/>
      <c r="B33" s="42" t="s">
        <v>16</v>
      </c>
      <c r="C33" s="45">
        <v>29922.215148042855</v>
      </c>
      <c r="D33" s="48">
        <f t="shared" si="0"/>
        <v>23.485971184902542</v>
      </c>
      <c r="E33" s="48">
        <f>100*(SUM(C26:C33)/SUM(C14:C21)-1)</f>
        <v>-39.854188396327274</v>
      </c>
      <c r="F33" s="48">
        <v>-48.30712446399891</v>
      </c>
      <c r="G33" s="48" t="s">
        <v>160</v>
      </c>
      <c r="I33" s="65"/>
      <c r="J33" s="51"/>
    </row>
    <row r="34" spans="1:10" ht="12.75" customHeight="1" x14ac:dyDescent="0.2">
      <c r="A34" s="162"/>
      <c r="B34" s="42" t="s">
        <v>17</v>
      </c>
      <c r="C34" s="45">
        <v>28875.502585858703</v>
      </c>
      <c r="D34" s="48">
        <f t="shared" si="0"/>
        <v>-3.4981118777652198</v>
      </c>
      <c r="E34" s="48">
        <f>100*(SUM(C26:C34)/SUM(C14:C22)-1)</f>
        <v>-40.142005400807811</v>
      </c>
      <c r="F34" s="48">
        <v>-42.667255185480499</v>
      </c>
      <c r="G34" s="48" t="s">
        <v>160</v>
      </c>
      <c r="I34" s="65"/>
      <c r="J34" s="51"/>
    </row>
    <row r="35" spans="1:10" ht="12.75" customHeight="1" x14ac:dyDescent="0.2">
      <c r="A35" s="162"/>
      <c r="B35" s="42" t="s">
        <v>18</v>
      </c>
      <c r="C35" s="45">
        <v>31930.607263047721</v>
      </c>
      <c r="D35" s="48">
        <f t="shared" si="0"/>
        <v>10.580264942938889</v>
      </c>
      <c r="E35" s="48">
        <f>100*(SUM(C26:C35)/SUM(C14:C23)-1)</f>
        <v>-39.719886085510204</v>
      </c>
      <c r="F35" s="48">
        <v>-35.524073814520804</v>
      </c>
      <c r="G35" s="48" t="s">
        <v>160</v>
      </c>
      <c r="I35" s="65"/>
      <c r="J35" s="51"/>
    </row>
    <row r="36" spans="1:10" ht="12.75" customHeight="1" x14ac:dyDescent="0.2">
      <c r="A36" s="162"/>
      <c r="B36" s="42" t="s">
        <v>19</v>
      </c>
      <c r="C36" s="45">
        <v>29040.465779321949</v>
      </c>
      <c r="D36" s="48">
        <f t="shared" si="0"/>
        <v>-9.0513201328007327</v>
      </c>
      <c r="E36" s="48">
        <f>100*(SUM(C26:C36)/SUM(C14:C24)-1)</f>
        <v>-39.407135937042959</v>
      </c>
      <c r="F36" s="48">
        <v>-35.652686820277857</v>
      </c>
      <c r="G36" s="48" t="s">
        <v>160</v>
      </c>
      <c r="I36" s="65"/>
      <c r="J36" s="51"/>
    </row>
    <row r="37" spans="1:10" ht="12.75" customHeight="1" x14ac:dyDescent="0.2">
      <c r="A37" s="162"/>
      <c r="B37" s="42" t="s">
        <v>20</v>
      </c>
      <c r="C37" s="45">
        <v>23519.337867979219</v>
      </c>
      <c r="D37" s="48">
        <f t="shared" si="0"/>
        <v>-19.01184351965184</v>
      </c>
      <c r="E37" s="48">
        <f>100*(SUM(C26:C37)/SUM(C14:C25)-1)</f>
        <v>-39.358819492549415</v>
      </c>
      <c r="F37" s="48">
        <v>-38.618742773881657</v>
      </c>
      <c r="G37" s="48">
        <v>-39.358819492549415</v>
      </c>
      <c r="I37" s="65"/>
      <c r="J37" s="51"/>
    </row>
    <row r="38" spans="1:10" ht="12.75" customHeight="1" x14ac:dyDescent="0.2">
      <c r="A38" s="162">
        <v>2013</v>
      </c>
      <c r="B38" s="42" t="s">
        <v>9</v>
      </c>
      <c r="C38" s="45">
        <v>26090.509048290205</v>
      </c>
      <c r="D38" s="48">
        <f t="shared" si="0"/>
        <v>10.932158017133432</v>
      </c>
      <c r="E38" s="48">
        <f>100*(SUM(C38)/SUM(C26)-1)</f>
        <v>-26.054378360166432</v>
      </c>
      <c r="F38" s="48">
        <v>-26.054378360166432</v>
      </c>
      <c r="G38" s="48">
        <v>-39.017010186109417</v>
      </c>
      <c r="J38" s="51"/>
    </row>
    <row r="39" spans="1:10" ht="12.75" customHeight="1" x14ac:dyDescent="0.2">
      <c r="A39" s="162"/>
      <c r="B39" s="42" t="s">
        <v>10</v>
      </c>
      <c r="C39" s="45">
        <v>24005.855520911573</v>
      </c>
      <c r="D39" s="48">
        <f t="shared" si="0"/>
        <v>-7.9900837638706257</v>
      </c>
      <c r="E39" s="48">
        <f>100*(SUM(C38:C39)/SUM(C26:C27)-1)</f>
        <v>-28.578241326208619</v>
      </c>
      <c r="F39" s="48">
        <v>-31.132886297094252</v>
      </c>
      <c r="G39" s="48">
        <v>-38.388622231381241</v>
      </c>
      <c r="J39" s="51"/>
    </row>
    <row r="40" spans="1:10" ht="12.75" customHeight="1" x14ac:dyDescent="0.2">
      <c r="A40" s="162"/>
      <c r="B40" s="42" t="s">
        <v>11</v>
      </c>
      <c r="C40" s="45">
        <v>24829.910446489841</v>
      </c>
      <c r="D40" s="48">
        <f t="shared" si="0"/>
        <v>3.4327246736131967</v>
      </c>
      <c r="E40" s="48">
        <f>100*(SUM(C38:C40)/SUM(C26:C28)-1)</f>
        <v>-30.598542790164153</v>
      </c>
      <c r="F40" s="48">
        <v>-34.345520086031215</v>
      </c>
      <c r="G40" s="48">
        <v>-37.977022990126272</v>
      </c>
      <c r="J40" s="51"/>
    </row>
    <row r="41" spans="1:10" ht="12.75" customHeight="1" x14ac:dyDescent="0.2">
      <c r="A41" s="162"/>
      <c r="B41" s="42" t="s">
        <v>12</v>
      </c>
      <c r="C41" s="45">
        <v>25817.317166986533</v>
      </c>
      <c r="D41" s="48">
        <f t="shared" si="0"/>
        <v>3.9766825684877993</v>
      </c>
      <c r="E41" s="48">
        <f>100*(SUM(C38:C41)/SUM(C26:C29)-1)</f>
        <v>-27.304941731747199</v>
      </c>
      <c r="F41" s="48">
        <v>-15.693489183832398</v>
      </c>
      <c r="G41" s="48">
        <v>-36.654307514928149</v>
      </c>
      <c r="J41" s="51"/>
    </row>
    <row r="42" spans="1:10" ht="12.75" customHeight="1" x14ac:dyDescent="0.2">
      <c r="A42" s="162"/>
      <c r="B42" s="42" t="s">
        <v>13</v>
      </c>
      <c r="C42" s="45">
        <v>32581.606770755279</v>
      </c>
      <c r="D42" s="48">
        <f t="shared" si="0"/>
        <v>26.200590712107253</v>
      </c>
      <c r="E42" s="48">
        <f>100*(SUM(C38:C42)/SUM(C26:C30)-1)</f>
        <v>-23.744032817597482</v>
      </c>
      <c r="F42" s="48">
        <v>-10.132627944741124</v>
      </c>
      <c r="G42" s="48">
        <v>-35.526265751579921</v>
      </c>
      <c r="J42" s="51"/>
    </row>
    <row r="43" spans="1:10" ht="12.75" customHeight="1" x14ac:dyDescent="0.2">
      <c r="A43" s="162"/>
      <c r="B43" s="42" t="s">
        <v>14</v>
      </c>
      <c r="C43" s="45">
        <v>30036.782654524886</v>
      </c>
      <c r="D43" s="48">
        <f t="shared" si="0"/>
        <v>-7.8106157690006395</v>
      </c>
      <c r="E43" s="48">
        <f>100*(SUM(C38:C43)/SUM(C26:C31)-1)</f>
        <v>-22.805978928001323</v>
      </c>
      <c r="F43" s="48">
        <v>-18.347548309618645</v>
      </c>
      <c r="G43" s="48">
        <v>-34.938807137697516</v>
      </c>
      <c r="J43" s="51"/>
    </row>
    <row r="44" spans="1:10" ht="12.75" customHeight="1" x14ac:dyDescent="0.2">
      <c r="A44" s="162"/>
      <c r="B44" s="42" t="s">
        <v>15</v>
      </c>
      <c r="C44" s="45">
        <v>32688.828077184266</v>
      </c>
      <c r="D44" s="48">
        <f t="shared" si="0"/>
        <v>8.8293258740874681</v>
      </c>
      <c r="E44" s="48">
        <f>100*(SUM(C38:C44)/SUM(C26:C32)-1)</f>
        <v>-16.87705928156873</v>
      </c>
      <c r="F44" s="48">
        <v>34.903504370779714</v>
      </c>
      <c r="G44" s="48">
        <v>-28.871203137875835</v>
      </c>
      <c r="J44" s="51"/>
    </row>
    <row r="45" spans="1:10" ht="12.75" customHeight="1" x14ac:dyDescent="0.2">
      <c r="A45" s="162"/>
      <c r="B45" s="42" t="s">
        <v>16</v>
      </c>
      <c r="C45" s="45">
        <v>29746.169910361132</v>
      </c>
      <c r="D45" s="48">
        <f t="shared" si="0"/>
        <v>-9.0020301733515282</v>
      </c>
      <c r="E45" s="48">
        <f>100*(SUM(C38:C45)/SUM(C26:C33)-1)</f>
        <v>-15.043223253988137</v>
      </c>
      <c r="F45" s="48">
        <v>-0.58834293119919279</v>
      </c>
      <c r="G45" s="48">
        <v>-24.481838999015583</v>
      </c>
      <c r="J45" s="51"/>
    </row>
    <row r="46" spans="1:10" ht="12.75" customHeight="1" x14ac:dyDescent="0.2">
      <c r="A46" s="162"/>
      <c r="B46" s="42" t="s">
        <v>17</v>
      </c>
      <c r="C46" s="45">
        <v>30669.650148046501</v>
      </c>
      <c r="D46" s="48">
        <f t="shared" si="0"/>
        <v>3.104534938340775</v>
      </c>
      <c r="E46" s="48">
        <f>100*(SUM(C38:C46)/SUM(C26:C34)-1)</f>
        <v>-12.960118808098798</v>
      </c>
      <c r="F46" s="48">
        <v>6.2133899032685624</v>
      </c>
      <c r="G46" s="48">
        <v>-20.267295772406591</v>
      </c>
      <c r="J46" s="51"/>
    </row>
    <row r="47" spans="1:10" ht="12.75" customHeight="1" x14ac:dyDescent="0.2">
      <c r="A47" s="162"/>
      <c r="B47" s="42" t="s">
        <v>18</v>
      </c>
      <c r="C47" s="45">
        <v>29600.950964715492</v>
      </c>
      <c r="D47" s="48">
        <f t="shared" si="0"/>
        <v>-3.4845496383957952</v>
      </c>
      <c r="E47" s="48">
        <f>100*(SUM(C38:C47)/SUM(C26:C35)-1)</f>
        <v>-12.406330472859695</v>
      </c>
      <c r="F47" s="48">
        <v>-7.2959974708287749</v>
      </c>
      <c r="G47" s="48">
        <v>-17.414478560407144</v>
      </c>
      <c r="J47" s="51"/>
    </row>
    <row r="48" spans="1:10" ht="12.75" customHeight="1" x14ac:dyDescent="0.2">
      <c r="A48" s="162"/>
      <c r="B48" s="42" t="s">
        <v>19</v>
      </c>
      <c r="C48" s="45">
        <v>27197.221149727047</v>
      </c>
      <c r="D48" s="48">
        <f t="shared" si="0"/>
        <v>-8.1204479472760998</v>
      </c>
      <c r="E48" s="48">
        <f>100*(SUM(C38:C48)/SUM(C26:C36)-1)</f>
        <v>-11.911536693254565</v>
      </c>
      <c r="F48" s="48">
        <v>-6.3471593176283374</v>
      </c>
      <c r="G48" s="48">
        <v>-14.509215438112022</v>
      </c>
      <c r="J48" s="51"/>
    </row>
    <row r="49" spans="1:10" ht="12.75" customHeight="1" x14ac:dyDescent="0.2">
      <c r="A49" s="162"/>
      <c r="B49" s="42" t="s">
        <v>20</v>
      </c>
      <c r="C49" s="45">
        <v>24360.786405336461</v>
      </c>
      <c r="D49" s="48">
        <f t="shared" si="0"/>
        <v>-10.429134391250305</v>
      </c>
      <c r="E49" s="48">
        <f>100*(SUM(C38:C49)/SUM(C26:C37)-1)</f>
        <v>-10.950699221593574</v>
      </c>
      <c r="F49" s="48">
        <v>3.5776880373101339</v>
      </c>
      <c r="G49" s="48">
        <v>-10.950699221593574</v>
      </c>
      <c r="J49" s="51"/>
    </row>
    <row r="50" spans="1:10" ht="12.75" customHeight="1" x14ac:dyDescent="0.2">
      <c r="A50" s="162">
        <v>2014</v>
      </c>
      <c r="B50" s="42" t="s">
        <v>9</v>
      </c>
      <c r="C50" s="45">
        <v>18171.424001434403</v>
      </c>
      <c r="D50" s="48">
        <f t="shared" si="0"/>
        <v>-25.407071434057727</v>
      </c>
      <c r="E50" s="48">
        <f>100*(SUM(C50)/SUM(C38)-1)</f>
        <v>-30.352359289727104</v>
      </c>
      <c r="F50" s="48">
        <f t="shared" ref="F50:F113" si="1">100*(C50/C38-1)</f>
        <v>-30.352359289727104</v>
      </c>
      <c r="G50" s="48">
        <f t="shared" ref="G50:G113" si="2">100*(SUM(C39:C50)/SUM(C27:C38)-1)</f>
        <v>-10.878501830783026</v>
      </c>
      <c r="J50" s="51"/>
    </row>
    <row r="51" spans="1:10" ht="12.75" customHeight="1" x14ac:dyDescent="0.2">
      <c r="A51" s="162"/>
      <c r="B51" s="42" t="s">
        <v>10</v>
      </c>
      <c r="C51" s="45">
        <v>20835.8216754516</v>
      </c>
      <c r="D51" s="48">
        <f t="shared" si="0"/>
        <v>14.662569503671685</v>
      </c>
      <c r="E51" s="48">
        <f>100*(SUM(C50:C51)/SUM(C38:C39)-1)</f>
        <v>-22.135576079572729</v>
      </c>
      <c r="F51" s="48">
        <f t="shared" si="1"/>
        <v>-13.205252538067425</v>
      </c>
      <c r="G51" s="48">
        <f t="shared" si="2"/>
        <v>-9.0679267353782613</v>
      </c>
      <c r="J51" s="51"/>
    </row>
    <row r="52" spans="1:10" ht="12.75" customHeight="1" x14ac:dyDescent="0.2">
      <c r="A52" s="162"/>
      <c r="B52" s="42" t="s">
        <v>11</v>
      </c>
      <c r="C52" s="45">
        <v>33207.68659647624</v>
      </c>
      <c r="D52" s="48">
        <f t="shared" si="0"/>
        <v>59.377859504340805</v>
      </c>
      <c r="E52" s="48">
        <f>100*(SUM(C50:C52)/SUM(C38:C40)-1)</f>
        <v>-3.6186808189270669</v>
      </c>
      <c r="F52" s="48">
        <f t="shared" si="1"/>
        <v>33.74066196509682</v>
      </c>
      <c r="G52" s="48">
        <f t="shared" si="2"/>
        <v>-3.234788934295274</v>
      </c>
      <c r="J52" s="51"/>
    </row>
    <row r="53" spans="1:10" ht="12.75" customHeight="1" x14ac:dyDescent="0.2">
      <c r="A53" s="162"/>
      <c r="B53" s="42" t="s">
        <v>12</v>
      </c>
      <c r="C53" s="45">
        <v>33182.637686624548</v>
      </c>
      <c r="D53" s="48">
        <f t="shared" si="0"/>
        <v>-7.54310595497798E-2</v>
      </c>
      <c r="E53" s="48">
        <f>100*(SUM(C50:C53)/SUM(C38:C41)-1)</f>
        <v>4.6196265950787074</v>
      </c>
      <c r="F53" s="48">
        <f t="shared" si="1"/>
        <v>28.528605323314913</v>
      </c>
      <c r="G53" s="48">
        <f t="shared" si="2"/>
        <v>0.28573587753983887</v>
      </c>
      <c r="J53" s="51"/>
    </row>
    <row r="54" spans="1:10" ht="12.75" customHeight="1" x14ac:dyDescent="0.2">
      <c r="A54" s="162"/>
      <c r="B54" s="42" t="s">
        <v>13</v>
      </c>
      <c r="C54" s="45">
        <v>33187.512340700327</v>
      </c>
      <c r="D54" s="48">
        <f t="shared" si="0"/>
        <v>1.4690375496417829E-2</v>
      </c>
      <c r="E54" s="48">
        <f>100*(SUM(C50:C54)/SUM(C38:C42)-1)</f>
        <v>3.9451531957516828</v>
      </c>
      <c r="F54" s="48">
        <f t="shared" si="1"/>
        <v>1.8596552779247766</v>
      </c>
      <c r="G54" s="48">
        <f t="shared" si="2"/>
        <v>1.5563572346778187</v>
      </c>
      <c r="J54" s="51"/>
    </row>
    <row r="55" spans="1:10" ht="12.75" customHeight="1" x14ac:dyDescent="0.2">
      <c r="A55" s="162"/>
      <c r="B55" s="42" t="s">
        <v>14</v>
      </c>
      <c r="C55" s="45">
        <v>26318.750549479209</v>
      </c>
      <c r="D55" s="48">
        <f t="shared" si="0"/>
        <v>-20.696826326441588</v>
      </c>
      <c r="E55" s="48">
        <f>100*(SUM(C50:C55)/SUM(C38:C43)-1)</f>
        <v>0.94382501181220491</v>
      </c>
      <c r="F55" s="48">
        <f t="shared" si="1"/>
        <v>-12.378263503816289</v>
      </c>
      <c r="G55" s="48">
        <f t="shared" si="2"/>
        <v>2.504239591581503</v>
      </c>
      <c r="J55" s="51"/>
    </row>
    <row r="56" spans="1:10" ht="12.75" customHeight="1" x14ac:dyDescent="0.2">
      <c r="A56" s="162"/>
      <c r="B56" s="42" t="s">
        <v>15</v>
      </c>
      <c r="C56" s="45">
        <v>32256.228398104107</v>
      </c>
      <c r="D56" s="48">
        <f t="shared" si="0"/>
        <v>22.559877367515789</v>
      </c>
      <c r="E56" s="48">
        <f>100*(SUM(C50:C56)/SUM(C38:C44)-1)</f>
        <v>0.56579800150240445</v>
      </c>
      <c r="F56" s="48">
        <f t="shared" si="1"/>
        <v>-1.3233869322531566</v>
      </c>
      <c r="G56" s="48">
        <f t="shared" si="2"/>
        <v>-0.17802215858576664</v>
      </c>
      <c r="J56" s="51"/>
    </row>
    <row r="57" spans="1:10" ht="12.75" customHeight="1" x14ac:dyDescent="0.2">
      <c r="A57" s="162"/>
      <c r="B57" s="42" t="s">
        <v>16</v>
      </c>
      <c r="C57" s="45">
        <v>28198.943240539025</v>
      </c>
      <c r="D57" s="48">
        <f t="shared" si="0"/>
        <v>-12.578299940992332</v>
      </c>
      <c r="E57" s="48">
        <f>100*(SUM(C50:C57)/SUM(C38:C45)-1)</f>
        <v>-0.193968540889633</v>
      </c>
      <c r="F57" s="48">
        <f t="shared" si="1"/>
        <v>-5.2014315607172623</v>
      </c>
      <c r="G57" s="48">
        <f t="shared" si="2"/>
        <v>-0.5823985982281954</v>
      </c>
      <c r="J57" s="51"/>
    </row>
    <row r="58" spans="1:10" ht="12.75" customHeight="1" x14ac:dyDescent="0.2">
      <c r="A58" s="162"/>
      <c r="B58" s="42" t="s">
        <v>17</v>
      </c>
      <c r="C58" s="45">
        <v>29205.317257650688</v>
      </c>
      <c r="D58" s="48">
        <f t="shared" si="0"/>
        <v>3.5688359259679281</v>
      </c>
      <c r="E58" s="48">
        <f>100*(SUM(C50:C58)/SUM(C38:C46)-1)</f>
        <v>-0.74173704352580305</v>
      </c>
      <c r="F58" s="48">
        <f t="shared" si="1"/>
        <v>-4.7745340534609433</v>
      </c>
      <c r="G58" s="48">
        <f t="shared" si="2"/>
        <v>-1.535020475782678</v>
      </c>
      <c r="J58" s="51"/>
    </row>
    <row r="59" spans="1:10" ht="12.75" customHeight="1" x14ac:dyDescent="0.2">
      <c r="A59" s="162"/>
      <c r="B59" s="42" t="s">
        <v>18</v>
      </c>
      <c r="C59" s="45">
        <v>26010.71798650478</v>
      </c>
      <c r="D59" s="48">
        <f t="shared" si="0"/>
        <v>-10.93841660052175</v>
      </c>
      <c r="E59" s="48">
        <f>100*(SUM(C50:C59)/SUM(C38:C47)-1)</f>
        <v>-1.9200151802248877</v>
      </c>
      <c r="F59" s="48">
        <f t="shared" si="1"/>
        <v>-12.128775803487834</v>
      </c>
      <c r="G59" s="48">
        <f t="shared" si="2"/>
        <v>-1.9178416653743868</v>
      </c>
      <c r="J59" s="51"/>
    </row>
    <row r="60" spans="1:10" ht="12.75" customHeight="1" x14ac:dyDescent="0.2">
      <c r="A60" s="162"/>
      <c r="B60" s="42" t="s">
        <v>19</v>
      </c>
      <c r="C60" s="45">
        <v>24332.730560267624</v>
      </c>
      <c r="D60" s="48">
        <f t="shared" si="0"/>
        <v>-6.4511384388072361</v>
      </c>
      <c r="E60" s="48">
        <f>100*(SUM(C50:C60)/SUM(C38:C48)-1)</f>
        <v>-2.6677212106799519</v>
      </c>
      <c r="F60" s="48">
        <f t="shared" si="1"/>
        <v>-10.532291419368667</v>
      </c>
      <c r="G60" s="48">
        <f t="shared" si="2"/>
        <v>-2.2315727318745426</v>
      </c>
      <c r="J60" s="51"/>
    </row>
    <row r="61" spans="1:10" ht="12.75" customHeight="1" x14ac:dyDescent="0.2">
      <c r="A61" s="162"/>
      <c r="B61" s="42" t="s">
        <v>20</v>
      </c>
      <c r="C61" s="45">
        <v>20984.12056686408</v>
      </c>
      <c r="D61" s="48">
        <f t="shared" si="0"/>
        <v>-13.761751830973779</v>
      </c>
      <c r="E61" s="48">
        <f>100*(SUM(C50:C61)/SUM(C38:C49)-1)</f>
        <v>-3.4753578553059605</v>
      </c>
      <c r="F61" s="48">
        <f t="shared" si="1"/>
        <v>-13.861070748244364</v>
      </c>
      <c r="G61" s="48">
        <f t="shared" si="2"/>
        <v>-3.4753578553059605</v>
      </c>
      <c r="J61" s="51"/>
    </row>
    <row r="62" spans="1:10" ht="12.75" customHeight="1" x14ac:dyDescent="0.2">
      <c r="A62" s="162">
        <v>2015</v>
      </c>
      <c r="B62" s="42" t="s">
        <v>9</v>
      </c>
      <c r="C62" s="45">
        <v>20020.379999999997</v>
      </c>
      <c r="D62" s="48">
        <f t="shared" si="0"/>
        <v>-4.5927136369294459</v>
      </c>
      <c r="E62" s="48">
        <f>100*(SUM(C62)/SUM(C50)-1)</f>
        <v>10.175074878114355</v>
      </c>
      <c r="F62" s="48">
        <f t="shared" si="1"/>
        <v>10.175074878114355</v>
      </c>
      <c r="G62" s="48">
        <f t="shared" si="2"/>
        <v>-0.59618367810009287</v>
      </c>
      <c r="J62" s="51"/>
    </row>
    <row r="63" spans="1:10" ht="12.75" customHeight="1" x14ac:dyDescent="0.2">
      <c r="A63" s="162"/>
      <c r="B63" s="42" t="s">
        <v>10</v>
      </c>
      <c r="C63" s="45">
        <v>27570.94</v>
      </c>
      <c r="D63" s="48">
        <f t="shared" si="0"/>
        <v>37.714369057929972</v>
      </c>
      <c r="E63" s="48">
        <f>100*(SUM(C62:C63)/SUM(C50:C51)-1)</f>
        <v>22.006358496110234</v>
      </c>
      <c r="F63" s="48">
        <f t="shared" si="1"/>
        <v>32.324707081187952</v>
      </c>
      <c r="G63" s="48">
        <f t="shared" si="2"/>
        <v>2.4314269788886067</v>
      </c>
      <c r="J63" s="51"/>
    </row>
    <row r="64" spans="1:10" ht="12.75" customHeight="1" x14ac:dyDescent="0.2">
      <c r="A64" s="162"/>
      <c r="B64" s="42" t="s">
        <v>11</v>
      </c>
      <c r="C64" s="45">
        <v>23098.27</v>
      </c>
      <c r="D64" s="48">
        <f t="shared" si="0"/>
        <v>-16.222406635392183</v>
      </c>
      <c r="E64" s="48">
        <f>100*(SUM(C62:C64)/SUM(C50:C52)-1)</f>
        <v>-2.1122255818065705</v>
      </c>
      <c r="F64" s="48">
        <f t="shared" si="1"/>
        <v>-30.443001704156579</v>
      </c>
      <c r="G64" s="48">
        <f t="shared" si="2"/>
        <v>-3.14937243647464</v>
      </c>
      <c r="J64" s="51"/>
    </row>
    <row r="65" spans="1:10" ht="12.75" customHeight="1" x14ac:dyDescent="0.2">
      <c r="A65" s="162"/>
      <c r="B65" s="42" t="s">
        <v>12</v>
      </c>
      <c r="C65" s="45">
        <v>23422.25</v>
      </c>
      <c r="D65" s="48">
        <f t="shared" si="0"/>
        <v>1.402615866902579</v>
      </c>
      <c r="E65" s="48">
        <f>100*(SUM(C62:C65)/SUM(C50:C53)-1)</f>
        <v>-10.707770553221774</v>
      </c>
      <c r="F65" s="48">
        <f t="shared" si="1"/>
        <v>-29.414140547840837</v>
      </c>
      <c r="G65" s="48">
        <f t="shared" si="2"/>
        <v>-8.085029866270899</v>
      </c>
      <c r="J65" s="51"/>
    </row>
    <row r="66" spans="1:10" ht="12.75" customHeight="1" x14ac:dyDescent="0.2">
      <c r="A66" s="162"/>
      <c r="B66" s="42" t="s">
        <v>13</v>
      </c>
      <c r="C66" s="45">
        <v>32249.759999999998</v>
      </c>
      <c r="D66" s="48">
        <f t="shared" si="0"/>
        <v>37.688565359860803</v>
      </c>
      <c r="E66" s="48">
        <f>100*(SUM(C62:C66)/SUM(C50:C54)-1)</f>
        <v>-8.8202006289290864</v>
      </c>
      <c r="F66" s="48">
        <f t="shared" si="1"/>
        <v>-2.825618054988388</v>
      </c>
      <c r="G66" s="48">
        <f t="shared" si="2"/>
        <v>-8.5209393427888802</v>
      </c>
      <c r="J66" s="51"/>
    </row>
    <row r="67" spans="1:10" ht="12.75" customHeight="1" x14ac:dyDescent="0.2">
      <c r="A67" s="162"/>
      <c r="B67" s="42" t="s">
        <v>14</v>
      </c>
      <c r="C67" s="45">
        <v>27264.75</v>
      </c>
      <c r="D67" s="48">
        <f t="shared" si="0"/>
        <v>-15.457510381472606</v>
      </c>
      <c r="E67" s="48">
        <f>100*(SUM(C62:C67)/SUM(C50:C55)-1)</f>
        <v>-6.8388239710675425</v>
      </c>
      <c r="F67" s="48">
        <f t="shared" si="1"/>
        <v>3.5943934676621936</v>
      </c>
      <c r="G67" s="48">
        <f t="shared" si="2"/>
        <v>-7.2392065498392384</v>
      </c>
      <c r="J67" s="51"/>
    </row>
    <row r="68" spans="1:10" ht="12.75" customHeight="1" x14ac:dyDescent="0.2">
      <c r="A68" s="162"/>
      <c r="B68" s="42" t="s">
        <v>15</v>
      </c>
      <c r="C68" s="45">
        <v>20859.25</v>
      </c>
      <c r="D68" s="48">
        <f t="shared" si="0"/>
        <v>-23.493705242116647</v>
      </c>
      <c r="E68" s="48">
        <f>100*(SUM(C62:C68)/SUM(C50:C56)-1)</f>
        <v>-11.500534694862985</v>
      </c>
      <c r="F68" s="48">
        <f t="shared" si="1"/>
        <v>-35.332644156171632</v>
      </c>
      <c r="G68" s="48">
        <f t="shared" si="2"/>
        <v>-10.485313595975942</v>
      </c>
      <c r="J68" s="51"/>
    </row>
    <row r="69" spans="1:10" ht="12.75" customHeight="1" x14ac:dyDescent="0.2">
      <c r="A69" s="162"/>
      <c r="B69" s="42" t="s">
        <v>16</v>
      </c>
      <c r="C69" s="45">
        <v>19433.25</v>
      </c>
      <c r="D69" s="48">
        <f t="shared" si="0"/>
        <v>-6.8362956482136195</v>
      </c>
      <c r="E69" s="48">
        <f>100*(SUM(C62:C69)/SUM(C50:C57)-1)</f>
        <v>-13.95114189474096</v>
      </c>
      <c r="F69" s="48">
        <f t="shared" si="1"/>
        <v>-31.085183461546873</v>
      </c>
      <c r="G69" s="48">
        <f t="shared" si="2"/>
        <v>-12.67421314361734</v>
      </c>
      <c r="J69" s="51"/>
    </row>
    <row r="70" spans="1:10" ht="12.75" customHeight="1" x14ac:dyDescent="0.2">
      <c r="A70" s="162"/>
      <c r="B70" s="42" t="s">
        <v>17</v>
      </c>
      <c r="C70" s="45">
        <v>19654.79</v>
      </c>
      <c r="D70" s="48">
        <f t="shared" si="0"/>
        <v>1.1400048885286784</v>
      </c>
      <c r="E70" s="48">
        <f>100*(SUM(C62:C70)/SUM(C50:C58)-1)</f>
        <v>-16.102288594583914</v>
      </c>
      <c r="F70" s="48">
        <f t="shared" si="1"/>
        <v>-32.701330286521056</v>
      </c>
      <c r="G70" s="48">
        <f t="shared" si="2"/>
        <v>-15.138083695685067</v>
      </c>
      <c r="J70" s="51"/>
    </row>
    <row r="71" spans="1:10" ht="12.75" customHeight="1" x14ac:dyDescent="0.2">
      <c r="A71" s="162"/>
      <c r="B71" s="42" t="s">
        <v>18</v>
      </c>
      <c r="C71" s="45">
        <v>16687.98</v>
      </c>
      <c r="D71" s="48">
        <f t="shared" si="0"/>
        <v>-15.094590173693035</v>
      </c>
      <c r="E71" s="48">
        <f>100*(SUM(C62:C71)/SUM(C50:C59)-1)</f>
        <v>-17.932250773572143</v>
      </c>
      <c r="F71" s="48">
        <f t="shared" si="1"/>
        <v>-35.841909444182683</v>
      </c>
      <c r="G71" s="48">
        <f t="shared" si="2"/>
        <v>-17.027687134021363</v>
      </c>
      <c r="J71" s="51"/>
    </row>
    <row r="72" spans="1:10" ht="12.75" customHeight="1" x14ac:dyDescent="0.2">
      <c r="A72" s="162"/>
      <c r="B72" s="42" t="s">
        <v>19</v>
      </c>
      <c r="C72" s="45">
        <v>16003.720000000001</v>
      </c>
      <c r="D72" s="48">
        <f t="shared" si="0"/>
        <v>-4.1003165152402987</v>
      </c>
      <c r="E72" s="48">
        <f>100*(SUM(C62:C72)/SUM(C50:C60)-1)</f>
        <v>-19.23284219252124</v>
      </c>
      <c r="F72" s="48">
        <f t="shared" si="1"/>
        <v>-34.229658441489832</v>
      </c>
      <c r="G72" s="48">
        <f t="shared" si="2"/>
        <v>-18.83541409284356</v>
      </c>
      <c r="J72" s="51"/>
    </row>
    <row r="73" spans="1:10" ht="12.75" customHeight="1" x14ac:dyDescent="0.2">
      <c r="A73" s="162"/>
      <c r="B73" s="42" t="s">
        <v>20</v>
      </c>
      <c r="C73" s="45">
        <v>17121.5</v>
      </c>
      <c r="D73" s="48">
        <f t="shared" si="0"/>
        <v>6.9845011034934235</v>
      </c>
      <c r="E73" s="48">
        <f>100*(SUM(C62:C73)/SUM(C50:C61)-1)</f>
        <v>-19.179688913133997</v>
      </c>
      <c r="F73" s="48">
        <f t="shared" si="1"/>
        <v>-18.407350236843023</v>
      </c>
      <c r="G73" s="48">
        <f t="shared" si="2"/>
        <v>-19.179688913133997</v>
      </c>
      <c r="J73" s="51"/>
    </row>
    <row r="74" spans="1:10" ht="12.75" customHeight="1" x14ac:dyDescent="0.2">
      <c r="A74" s="162">
        <v>2016</v>
      </c>
      <c r="B74" s="42" t="s">
        <v>9</v>
      </c>
      <c r="C74" s="45">
        <v>14790.5</v>
      </c>
      <c r="D74" s="48">
        <f t="shared" si="0"/>
        <v>-13.614461349764916</v>
      </c>
      <c r="E74" s="48">
        <f>100*(SUM(C74)/SUM(C62)-1)</f>
        <v>-26.122780886276875</v>
      </c>
      <c r="F74" s="48">
        <f t="shared" si="1"/>
        <v>-26.122780886276875</v>
      </c>
      <c r="G74" s="48">
        <f t="shared" si="2"/>
        <v>-21.231374583184081</v>
      </c>
      <c r="H74" s="62"/>
      <c r="I74" s="51"/>
      <c r="J74" s="51"/>
    </row>
    <row r="75" spans="1:10" ht="12.75" customHeight="1" x14ac:dyDescent="0.2">
      <c r="A75" s="162"/>
      <c r="B75" s="42" t="s">
        <v>10</v>
      </c>
      <c r="C75" s="45">
        <v>19536.05</v>
      </c>
      <c r="D75" s="48">
        <f t="shared" si="0"/>
        <v>32.085122206821936</v>
      </c>
      <c r="E75" s="48">
        <f>100*(SUM(C74:C75)/SUM(C62:C63)-1)</f>
        <v>-27.872246451663862</v>
      </c>
      <c r="F75" s="48">
        <f t="shared" si="1"/>
        <v>-29.142604495893142</v>
      </c>
      <c r="G75" s="48">
        <f t="shared" si="2"/>
        <v>-25.219717995882128</v>
      </c>
      <c r="H75" s="62"/>
      <c r="I75" s="51"/>
      <c r="J75" s="51"/>
    </row>
    <row r="76" spans="1:10" ht="12.75" customHeight="1" x14ac:dyDescent="0.2">
      <c r="A76" s="162"/>
      <c r="B76" s="42" t="s">
        <v>11</v>
      </c>
      <c r="C76" s="45">
        <v>18489.86</v>
      </c>
      <c r="D76" s="48">
        <f t="shared" si="0"/>
        <v>-5.3551767117713034</v>
      </c>
      <c r="E76" s="48">
        <f>100*(SUM(C74:C76)/SUM(C62:C64)-1)</f>
        <v>-25.284034042353333</v>
      </c>
      <c r="F76" s="48">
        <f t="shared" si="1"/>
        <v>-19.95132102967019</v>
      </c>
      <c r="G76" s="48">
        <f t="shared" si="2"/>
        <v>-24.309809050993891</v>
      </c>
      <c r="H76" s="62"/>
      <c r="I76" s="51"/>
      <c r="J76" s="51"/>
    </row>
    <row r="77" spans="1:10" ht="12.75" customHeight="1" x14ac:dyDescent="0.2">
      <c r="A77" s="162"/>
      <c r="B77" s="42" t="s">
        <v>12</v>
      </c>
      <c r="C77" s="45">
        <v>17112.41</v>
      </c>
      <c r="D77" s="48">
        <f t="shared" si="0"/>
        <v>-7.449758948959051</v>
      </c>
      <c r="E77" s="48">
        <f>100*(SUM(C74:C77)/SUM(C62:C65)-1)</f>
        <v>-25.696044195926881</v>
      </c>
      <c r="F77" s="48">
        <f t="shared" si="1"/>
        <v>-26.939512642892971</v>
      </c>
      <c r="G77" s="48">
        <f t="shared" si="2"/>
        <v>-23.967216879789831</v>
      </c>
      <c r="H77" s="62"/>
      <c r="I77" s="51"/>
      <c r="J77" s="51"/>
    </row>
    <row r="78" spans="1:10" ht="12.75" customHeight="1" x14ac:dyDescent="0.2">
      <c r="A78" s="162"/>
      <c r="B78" s="42" t="s">
        <v>13</v>
      </c>
      <c r="C78" s="45">
        <v>16464.440000000002</v>
      </c>
      <c r="D78" s="48">
        <f t="shared" si="0"/>
        <v>-3.7865502287521058</v>
      </c>
      <c r="E78" s="48">
        <f>100*(SUM(C74:C78)/SUM(C62:C66)-1)</f>
        <v>-31.630131305713117</v>
      </c>
      <c r="F78" s="48">
        <f t="shared" si="1"/>
        <v>-48.947092939606364</v>
      </c>
      <c r="G78" s="48">
        <f t="shared" si="2"/>
        <v>-28.772393424604648</v>
      </c>
      <c r="H78" s="62"/>
      <c r="I78" s="51"/>
      <c r="J78" s="51"/>
    </row>
    <row r="79" spans="1:10" ht="12.75" customHeight="1" x14ac:dyDescent="0.2">
      <c r="A79" s="162"/>
      <c r="B79" s="42" t="s">
        <v>14</v>
      </c>
      <c r="C79" s="45">
        <v>17183.402536235801</v>
      </c>
      <c r="D79" s="48">
        <f t="shared" si="0"/>
        <v>4.3667597333149288</v>
      </c>
      <c r="E79" s="48">
        <f>100*(SUM(C74:C79)/SUM(C62:C67)-1)</f>
        <v>-32.578843058996178</v>
      </c>
      <c r="F79" s="48">
        <f t="shared" si="1"/>
        <v>-36.97575610913065</v>
      </c>
      <c r="G79" s="48">
        <f t="shared" si="2"/>
        <v>-32.190914622860447</v>
      </c>
      <c r="H79" s="62"/>
      <c r="I79" s="51"/>
      <c r="J79" s="51"/>
    </row>
    <row r="80" spans="1:10" ht="12.75" customHeight="1" x14ac:dyDescent="0.2">
      <c r="A80" s="162"/>
      <c r="B80" s="42" t="s">
        <v>15</v>
      </c>
      <c r="C80" s="45">
        <v>15752</v>
      </c>
      <c r="D80" s="48">
        <f t="shared" si="0"/>
        <v>-8.3301461000945825</v>
      </c>
      <c r="E80" s="48">
        <f>100*(SUM(C74:C80)/SUM(C62:C68)-1)</f>
        <v>-31.611168751899388</v>
      </c>
      <c r="F80" s="48">
        <f t="shared" si="1"/>
        <v>-24.484341479199877</v>
      </c>
      <c r="G80" s="48">
        <f t="shared" si="2"/>
        <v>-31.326539241887176</v>
      </c>
      <c r="H80" s="62"/>
      <c r="I80" s="51"/>
      <c r="J80" s="51"/>
    </row>
    <row r="81" spans="1:10" ht="12.75" customHeight="1" x14ac:dyDescent="0.2">
      <c r="A81" s="162"/>
      <c r="B81" s="42" t="s">
        <v>16</v>
      </c>
      <c r="C81" s="45">
        <v>15433.61</v>
      </c>
      <c r="D81" s="48">
        <f t="shared" si="0"/>
        <v>-2.0212671406805494</v>
      </c>
      <c r="E81" s="48">
        <f>100*(SUM(C74:C81)/SUM(C62:C69)-1)</f>
        <v>-30.505841729034689</v>
      </c>
      <c r="F81" s="48">
        <f t="shared" si="1"/>
        <v>-20.581426163920082</v>
      </c>
      <c r="G81" s="48">
        <f t="shared" si="2"/>
        <v>-30.640496451780852</v>
      </c>
      <c r="H81" s="62"/>
      <c r="I81" s="51"/>
      <c r="J81" s="51"/>
    </row>
    <row r="82" spans="1:10" ht="12.75" customHeight="1" x14ac:dyDescent="0.2">
      <c r="A82" s="162"/>
      <c r="B82" s="42" t="s">
        <v>17</v>
      </c>
      <c r="C82" s="45">
        <v>17610.38</v>
      </c>
      <c r="D82" s="48">
        <f t="shared" si="0"/>
        <v>14.104088414829707</v>
      </c>
      <c r="E82" s="48">
        <f>100*(SUM(C74:C82)/SUM(C62:C70)-1)</f>
        <v>-28.655684036552532</v>
      </c>
      <c r="F82" s="48">
        <f t="shared" si="1"/>
        <v>-10.401586585254785</v>
      </c>
      <c r="G82" s="48">
        <f t="shared" si="2"/>
        <v>-29.032995975951991</v>
      </c>
      <c r="H82" s="62"/>
      <c r="I82" s="51"/>
      <c r="J82" s="51"/>
    </row>
    <row r="83" spans="1:10" ht="12.75" customHeight="1" x14ac:dyDescent="0.2">
      <c r="A83" s="162"/>
      <c r="B83" s="42" t="s">
        <v>18</v>
      </c>
      <c r="C83" s="45">
        <v>18202.5</v>
      </c>
      <c r="D83" s="48">
        <f t="shared" si="0"/>
        <v>3.3623351682360081</v>
      </c>
      <c r="E83" s="48">
        <f>100*(SUM(C74:C83)/SUM(C62:C71)-1)</f>
        <v>-25.921153279371612</v>
      </c>
      <c r="F83" s="48">
        <f t="shared" si="1"/>
        <v>9.0755142323996054</v>
      </c>
      <c r="G83" s="48">
        <f t="shared" si="2"/>
        <v>-26.082624777222385</v>
      </c>
      <c r="H83" s="62"/>
      <c r="I83" s="51"/>
      <c r="J83" s="51"/>
    </row>
    <row r="84" spans="1:10" ht="12.75" customHeight="1" x14ac:dyDescent="0.2">
      <c r="A84" s="162"/>
      <c r="B84" s="42" t="s">
        <v>19</v>
      </c>
      <c r="C84" s="45">
        <v>18843.7</v>
      </c>
      <c r="D84" s="48">
        <f t="shared" si="0"/>
        <v>3.522593050405165</v>
      </c>
      <c r="E84" s="48">
        <f>100*(SUM(C74:C84)/SUM(C62:C72)-1)</f>
        <v>-23.083430036790475</v>
      </c>
      <c r="F84" s="48">
        <f t="shared" si="1"/>
        <v>17.745749113331154</v>
      </c>
      <c r="G84" s="48">
        <f t="shared" si="2"/>
        <v>-22.716269623840557</v>
      </c>
      <c r="H84" s="62"/>
      <c r="I84" s="51"/>
      <c r="J84" s="51"/>
    </row>
    <row r="85" spans="1:10" ht="12.75" customHeight="1" x14ac:dyDescent="0.2">
      <c r="A85" s="162"/>
      <c r="B85" s="42" t="s">
        <v>20</v>
      </c>
      <c r="C85" s="45">
        <v>17282.177236564439</v>
      </c>
      <c r="D85" s="48">
        <f t="shared" si="0"/>
        <v>-8.2867099531172883</v>
      </c>
      <c r="E85" s="48">
        <f>100*(SUM(C74:C85)/SUM(C62:C73)-1)</f>
        <v>-21.521884019414074</v>
      </c>
      <c r="F85" s="48">
        <f t="shared" si="1"/>
        <v>0.93845303603328212</v>
      </c>
      <c r="G85" s="48">
        <f t="shared" si="2"/>
        <v>-21.521884019414074</v>
      </c>
      <c r="H85" s="62"/>
      <c r="I85" s="51"/>
      <c r="J85" s="51"/>
    </row>
    <row r="86" spans="1:10" ht="12.75" customHeight="1" x14ac:dyDescent="0.2">
      <c r="A86" s="162">
        <v>2017</v>
      </c>
      <c r="B86" s="42" t="s">
        <v>9</v>
      </c>
      <c r="C86" s="45">
        <v>12952.75</v>
      </c>
      <c r="D86" s="48">
        <f t="shared" si="0"/>
        <v>-25.051399353806737</v>
      </c>
      <c r="E86" s="48">
        <f>100*(SUM(C86)/SUM(C74)-1)</f>
        <v>-12.425205368310744</v>
      </c>
      <c r="F86" s="48">
        <f t="shared" si="1"/>
        <v>-12.425205368310744</v>
      </c>
      <c r="G86" s="48">
        <f t="shared" si="2"/>
        <v>-20.643906028022542</v>
      </c>
      <c r="H86" s="62"/>
      <c r="I86" s="51"/>
      <c r="J86" s="51"/>
    </row>
    <row r="87" spans="1:10" ht="12.75" customHeight="1" x14ac:dyDescent="0.2">
      <c r="A87" s="162"/>
      <c r="B87" s="42" t="s">
        <v>10</v>
      </c>
      <c r="C87" s="45">
        <v>15246.35</v>
      </c>
      <c r="D87" s="48">
        <f t="shared" si="0"/>
        <v>17.707436644727959</v>
      </c>
      <c r="E87" s="48">
        <f>100*(SUM(C86:C87)/SUM(C74:C75)-1)</f>
        <v>-17.850468514895912</v>
      </c>
      <c r="F87" s="48">
        <f t="shared" si="1"/>
        <v>-21.957867634450157</v>
      </c>
      <c r="G87" s="48">
        <f t="shared" si="2"/>
        <v>-19.809723399138569</v>
      </c>
      <c r="H87" s="62"/>
      <c r="I87" s="51"/>
      <c r="J87" s="51"/>
    </row>
    <row r="88" spans="1:10" ht="12.75" customHeight="1" x14ac:dyDescent="0.2">
      <c r="A88" s="162"/>
      <c r="B88" s="42" t="s">
        <v>11</v>
      </c>
      <c r="C88" s="45">
        <v>12653.25</v>
      </c>
      <c r="D88" s="48">
        <f t="shared" si="0"/>
        <v>-17.008005194685939</v>
      </c>
      <c r="E88" s="48">
        <f>100*(SUM(C86:C88)/SUM(C74:C76)-1)</f>
        <v>-22.65216435573717</v>
      </c>
      <c r="F88" s="48">
        <f t="shared" si="1"/>
        <v>-31.566545122569888</v>
      </c>
      <c r="G88" s="48">
        <f t="shared" si="2"/>
        <v>-20.681818774238359</v>
      </c>
      <c r="H88" s="62"/>
      <c r="I88" s="51"/>
      <c r="J88" s="51"/>
    </row>
    <row r="89" spans="1:10" ht="12.75" customHeight="1" x14ac:dyDescent="0.2">
      <c r="A89" s="162"/>
      <c r="B89" s="42" t="s">
        <v>12</v>
      </c>
      <c r="C89" s="45">
        <v>10505.1</v>
      </c>
      <c r="D89" s="48">
        <f t="shared" si="0"/>
        <v>-16.977061229328427</v>
      </c>
      <c r="E89" s="48">
        <f>100*(SUM(C86:C89)/SUM(C74:C77)-1)</f>
        <v>-26.557533789358967</v>
      </c>
      <c r="F89" s="48">
        <f t="shared" si="1"/>
        <v>-38.611218408161093</v>
      </c>
      <c r="G89" s="48">
        <f t="shared" si="2"/>
        <v>-21.351732688549763</v>
      </c>
      <c r="H89" s="62"/>
      <c r="I89" s="51"/>
      <c r="J89" s="51"/>
    </row>
    <row r="90" spans="1:10" ht="12.75" customHeight="1" x14ac:dyDescent="0.2">
      <c r="A90" s="162"/>
      <c r="B90" s="42" t="s">
        <v>13</v>
      </c>
      <c r="C90" s="45">
        <v>15048.75</v>
      </c>
      <c r="D90" s="48">
        <f t="shared" ref="D90:D135" si="3">100*(C90/C89-1)</f>
        <v>43.251849101864813</v>
      </c>
      <c r="E90" s="48">
        <f>100*(SUM(C86:C90)/SUM(C74:C78)-1)</f>
        <v>-23.134976038640065</v>
      </c>
      <c r="F90" s="48">
        <f t="shared" si="1"/>
        <v>-8.5984704004509194</v>
      </c>
      <c r="G90" s="48">
        <f t="shared" si="2"/>
        <v>-16.428599344816885</v>
      </c>
      <c r="H90" s="62"/>
      <c r="I90" s="51"/>
      <c r="J90" s="51"/>
    </row>
    <row r="91" spans="1:10" ht="12.75" customHeight="1" x14ac:dyDescent="0.2">
      <c r="A91" s="162"/>
      <c r="B91" s="42" t="s">
        <v>14</v>
      </c>
      <c r="C91" s="45">
        <v>18057.5</v>
      </c>
      <c r="D91" s="48">
        <f t="shared" si="3"/>
        <v>19.993354929811446</v>
      </c>
      <c r="E91" s="48">
        <f>100*(SUM(C86:C91)/SUM(C74:C79)-1)</f>
        <v>-18.452962345209023</v>
      </c>
      <c r="F91" s="48">
        <f t="shared" si="1"/>
        <v>5.0868706702350108</v>
      </c>
      <c r="G91" s="48">
        <f t="shared" si="2"/>
        <v>-12.069667656831529</v>
      </c>
      <c r="H91" s="62"/>
      <c r="I91" s="51"/>
      <c r="J91" s="51"/>
    </row>
    <row r="92" spans="1:10" ht="12.75" customHeight="1" x14ac:dyDescent="0.2">
      <c r="A92" s="162"/>
      <c r="B92" s="42" t="s">
        <v>15</v>
      </c>
      <c r="C92" s="45">
        <v>18514.57</v>
      </c>
      <c r="D92" s="48">
        <f t="shared" si="3"/>
        <v>2.5311920254741826</v>
      </c>
      <c r="E92" s="48">
        <f>100*(SUM(C86:C92)/SUM(C74:C80)-1)</f>
        <v>-13.701982565396476</v>
      </c>
      <c r="F92" s="48">
        <f t="shared" si="1"/>
        <v>17.5378999492128</v>
      </c>
      <c r="G92" s="48">
        <f t="shared" si="2"/>
        <v>-8.5863101705865965</v>
      </c>
      <c r="H92" s="62"/>
      <c r="I92" s="51"/>
      <c r="J92" s="51"/>
    </row>
    <row r="93" spans="1:10" ht="12.75" customHeight="1" x14ac:dyDescent="0.2">
      <c r="A93" s="162"/>
      <c r="B93" s="42" t="s">
        <v>16</v>
      </c>
      <c r="C93" s="45">
        <v>22170.25</v>
      </c>
      <c r="D93" s="48">
        <f t="shared" si="3"/>
        <v>19.744882003740848</v>
      </c>
      <c r="E93" s="48">
        <f>100*(SUM(C86:C93)/SUM(C74:C81)-1)</f>
        <v>-7.133860505098566</v>
      </c>
      <c r="F93" s="48">
        <f t="shared" si="1"/>
        <v>43.649152725771856</v>
      </c>
      <c r="G93" s="48">
        <f t="shared" si="2"/>
        <v>-3.4975156036946231</v>
      </c>
      <c r="H93" s="62"/>
      <c r="I93" s="51"/>
      <c r="J93" s="51"/>
    </row>
    <row r="94" spans="1:10" ht="12.75" customHeight="1" x14ac:dyDescent="0.2">
      <c r="A94" s="162"/>
      <c r="B94" s="42" t="s">
        <v>17</v>
      </c>
      <c r="C94" s="45">
        <v>24341.142400155099</v>
      </c>
      <c r="D94" s="48">
        <f t="shared" si="3"/>
        <v>9.7919166457532079</v>
      </c>
      <c r="E94" s="48">
        <f>100*(SUM(C86:C94)/SUM(C74:C82)-1)</f>
        <v>-1.8920653333084902</v>
      </c>
      <c r="F94" s="48">
        <f t="shared" si="1"/>
        <v>38.220426817337817</v>
      </c>
      <c r="G94" s="48">
        <f t="shared" si="2"/>
        <v>0.80727067695858246</v>
      </c>
      <c r="H94" s="62"/>
      <c r="I94" s="51"/>
      <c r="J94" s="51"/>
    </row>
    <row r="95" spans="1:10" ht="12.75" customHeight="1" x14ac:dyDescent="0.2">
      <c r="A95" s="162"/>
      <c r="B95" s="42" t="s">
        <v>18</v>
      </c>
      <c r="C95" s="45">
        <v>21459.12620007755</v>
      </c>
      <c r="D95" s="48">
        <f t="shared" si="3"/>
        <v>-11.840102459854906</v>
      </c>
      <c r="E95" s="48">
        <f>100*(SUM(C86:C95)/SUM(C74:C83)-1)</f>
        <v>0.21904483650834194</v>
      </c>
      <c r="F95" s="48">
        <f t="shared" si="1"/>
        <v>17.891092982159318</v>
      </c>
      <c r="G95" s="48">
        <f t="shared" si="2"/>
        <v>1.6564983453631443</v>
      </c>
      <c r="H95" s="62"/>
      <c r="I95" s="51"/>
      <c r="J95" s="51"/>
    </row>
    <row r="96" spans="1:10" ht="12.75" customHeight="1" x14ac:dyDescent="0.2">
      <c r="A96" s="162"/>
      <c r="B96" s="42" t="s">
        <v>19</v>
      </c>
      <c r="C96" s="45">
        <v>22098.2</v>
      </c>
      <c r="D96" s="48">
        <f t="shared" si="3"/>
        <v>2.9780979615103842</v>
      </c>
      <c r="E96" s="48">
        <f>100*(SUM(C86:C96)/SUM(C74:C84)-1)</f>
        <v>1.9154038868981038</v>
      </c>
      <c r="F96" s="48">
        <f t="shared" si="1"/>
        <v>17.271024268057754</v>
      </c>
      <c r="G96" s="48">
        <f t="shared" si="2"/>
        <v>1.834417949827305</v>
      </c>
      <c r="H96" s="62"/>
      <c r="I96" s="51"/>
      <c r="J96" s="51"/>
    </row>
    <row r="97" spans="1:10" ht="12.75" customHeight="1" x14ac:dyDescent="0.2">
      <c r="A97" s="162"/>
      <c r="B97" s="42" t="s">
        <v>20</v>
      </c>
      <c r="C97" s="45">
        <v>19035.544253632761</v>
      </c>
      <c r="D97" s="48">
        <f t="shared" si="3"/>
        <v>-13.859299609774734</v>
      </c>
      <c r="E97" s="48">
        <f>100*(SUM(C86:C97)/SUM(C74:C85)-1)</f>
        <v>2.6035202083803721</v>
      </c>
      <c r="F97" s="48">
        <f t="shared" si="1"/>
        <v>10.145521557079441</v>
      </c>
      <c r="G97" s="48">
        <f t="shared" si="2"/>
        <v>2.6035202083803721</v>
      </c>
      <c r="H97" s="62"/>
      <c r="I97" s="51"/>
      <c r="J97" s="51"/>
    </row>
    <row r="98" spans="1:10" ht="12.75" customHeight="1" x14ac:dyDescent="0.2">
      <c r="A98" s="162">
        <v>2018</v>
      </c>
      <c r="B98" s="42" t="s">
        <v>9</v>
      </c>
      <c r="C98" s="45">
        <v>19584.05</v>
      </c>
      <c r="D98" s="48">
        <f t="shared" si="3"/>
        <v>2.8814818166418288</v>
      </c>
      <c r="E98" s="48">
        <f>100*(SUM(C98)/SUM(C86)-1)</f>
        <v>51.19607805292312</v>
      </c>
      <c r="F98" s="48">
        <f t="shared" si="1"/>
        <v>51.19607805292312</v>
      </c>
      <c r="G98" s="48">
        <f t="shared" si="2"/>
        <v>6.7608763739533284</v>
      </c>
      <c r="H98" s="62"/>
      <c r="I98" s="51"/>
      <c r="J98" s="51"/>
    </row>
    <row r="99" spans="1:10" ht="12.75" customHeight="1" x14ac:dyDescent="0.2">
      <c r="A99" s="162"/>
      <c r="B99" s="42" t="s">
        <v>10</v>
      </c>
      <c r="C99" s="45">
        <v>25018.55</v>
      </c>
      <c r="D99" s="48">
        <f t="shared" si="3"/>
        <v>27.749622779762095</v>
      </c>
      <c r="E99" s="48">
        <f>100*(SUM(C98:C99)/SUM(C86:C87)-1)</f>
        <v>58.170296215127436</v>
      </c>
      <c r="F99" s="48">
        <f t="shared" si="1"/>
        <v>64.095340852072781</v>
      </c>
      <c r="G99" s="48">
        <f t="shared" si="2"/>
        <v>13.916315953817548</v>
      </c>
      <c r="H99" s="62"/>
      <c r="I99" s="51"/>
      <c r="J99" s="51"/>
    </row>
    <row r="100" spans="1:10" ht="12.75" customHeight="1" x14ac:dyDescent="0.2">
      <c r="A100" s="162"/>
      <c r="B100" s="42" t="s">
        <v>11</v>
      </c>
      <c r="C100" s="45">
        <v>24311.036357155586</v>
      </c>
      <c r="D100" s="48">
        <f t="shared" si="3"/>
        <v>-2.8279562278565873</v>
      </c>
      <c r="E100" s="48">
        <f>100*(SUM(C98:C100)/SUM(C86:C88)-1)</f>
        <v>68.689527914931659</v>
      </c>
      <c r="F100" s="48">
        <f t="shared" si="1"/>
        <v>92.132743422880182</v>
      </c>
      <c r="G100" s="48">
        <f t="shared" si="2"/>
        <v>23.317015506196338</v>
      </c>
      <c r="H100" s="62"/>
      <c r="I100" s="51"/>
      <c r="J100" s="51"/>
    </row>
    <row r="101" spans="1:10" ht="12.75" customHeight="1" x14ac:dyDescent="0.2">
      <c r="A101" s="162"/>
      <c r="B101" s="42" t="s">
        <v>12</v>
      </c>
      <c r="C101" s="45">
        <v>23260.308568055298</v>
      </c>
      <c r="D101" s="48">
        <f t="shared" si="3"/>
        <v>-4.3220197348395768</v>
      </c>
      <c r="E101" s="48">
        <f>100*(SUM(C98:C101)/SUM(C86:C89)-1)</f>
        <v>79.475314536081669</v>
      </c>
      <c r="F101" s="48">
        <f t="shared" si="1"/>
        <v>121.41920179774868</v>
      </c>
      <c r="G101" s="48">
        <f t="shared" si="2"/>
        <v>34.42804716943435</v>
      </c>
      <c r="H101" s="62"/>
      <c r="I101" s="51"/>
      <c r="J101" s="51"/>
    </row>
    <row r="102" spans="1:10" ht="12.75" customHeight="1" x14ac:dyDescent="0.2">
      <c r="A102" s="162"/>
      <c r="B102" s="42" t="s">
        <v>13</v>
      </c>
      <c r="C102" s="45">
        <v>22088.9</v>
      </c>
      <c r="D102" s="48">
        <f t="shared" si="3"/>
        <v>-5.0360835266994641</v>
      </c>
      <c r="E102" s="48">
        <f>100*(SUM(C98:C102)/SUM(C86:C90)-1)</f>
        <v>72.066531325705839</v>
      </c>
      <c r="F102" s="48">
        <f t="shared" si="1"/>
        <v>46.782290887947518</v>
      </c>
      <c r="G102" s="48">
        <f t="shared" si="2"/>
        <v>39.217851827251529</v>
      </c>
      <c r="H102" s="62"/>
      <c r="I102" s="51"/>
      <c r="J102" s="51"/>
    </row>
    <row r="103" spans="1:10" ht="12.75" customHeight="1" x14ac:dyDescent="0.2">
      <c r="A103" s="162"/>
      <c r="B103" s="42" t="s">
        <v>14</v>
      </c>
      <c r="C103" s="45">
        <v>24541.053519061585</v>
      </c>
      <c r="D103" s="48">
        <f t="shared" si="3"/>
        <v>11.101293043390958</v>
      </c>
      <c r="E103" s="48">
        <f>100*(SUM(C98:C103)/SUM(C86:C91)-1)</f>
        <v>64.33556479798122</v>
      </c>
      <c r="F103" s="48">
        <f t="shared" si="1"/>
        <v>35.905045100714858</v>
      </c>
      <c r="G103" s="48">
        <f t="shared" si="2"/>
        <v>42.025415167882855</v>
      </c>
      <c r="H103" s="62"/>
      <c r="I103" s="51"/>
      <c r="J103" s="51"/>
    </row>
    <row r="104" spans="1:10" ht="12.75" customHeight="1" x14ac:dyDescent="0.2">
      <c r="A104" s="162"/>
      <c r="B104" s="42" t="s">
        <v>15</v>
      </c>
      <c r="C104" s="45">
        <v>27663.75</v>
      </c>
      <c r="D104" s="48">
        <f t="shared" si="3"/>
        <v>12.724378268899294</v>
      </c>
      <c r="E104" s="48">
        <f>100*(SUM(C98:C104)/SUM(C86:C92)-1)</f>
        <v>61.653180272180208</v>
      </c>
      <c r="F104" s="48">
        <f t="shared" si="1"/>
        <v>49.416108502654943</v>
      </c>
      <c r="G104" s="48">
        <f t="shared" si="2"/>
        <v>44.770679677663438</v>
      </c>
      <c r="H104" s="62"/>
      <c r="I104" s="51"/>
      <c r="J104" s="51"/>
    </row>
    <row r="105" spans="1:10" ht="12.75" customHeight="1" x14ac:dyDescent="0.2">
      <c r="A105" s="162"/>
      <c r="B105" s="42" t="s">
        <v>16</v>
      </c>
      <c r="C105" s="45">
        <v>28521</v>
      </c>
      <c r="D105" s="48">
        <f t="shared" si="3"/>
        <v>3.0988206588044021</v>
      </c>
      <c r="E105" s="48">
        <f>100*(SUM(C98:C105)/SUM(C86:C93)-1)</f>
        <v>55.805796540200767</v>
      </c>
      <c r="F105" s="48">
        <f t="shared" si="1"/>
        <v>28.645369357585061</v>
      </c>
      <c r="G105" s="48">
        <f t="shared" si="2"/>
        <v>43.044576621627996</v>
      </c>
      <c r="H105" s="62"/>
      <c r="I105" s="51"/>
      <c r="J105" s="51"/>
    </row>
    <row r="106" spans="1:10" ht="12.75" customHeight="1" x14ac:dyDescent="0.2">
      <c r="A106" s="162"/>
      <c r="B106" s="42" t="s">
        <v>17</v>
      </c>
      <c r="C106" s="45">
        <v>36806.122223342063</v>
      </c>
      <c r="D106" s="48">
        <f t="shared" si="3"/>
        <v>29.04919961902479</v>
      </c>
      <c r="E106" s="48">
        <f>100*(SUM(C98:C106)/SUM(C86:C94)-1)</f>
        <v>55.057391224246977</v>
      </c>
      <c r="F106" s="48">
        <f t="shared" si="1"/>
        <v>51.209510294420447</v>
      </c>
      <c r="G106" s="48">
        <f t="shared" si="2"/>
        <v>44.436499166626461</v>
      </c>
      <c r="H106" s="62"/>
      <c r="I106" s="51"/>
      <c r="J106" s="51"/>
    </row>
    <row r="107" spans="1:10" ht="12.75" customHeight="1" x14ac:dyDescent="0.2">
      <c r="A107" s="162"/>
      <c r="B107" s="42" t="s">
        <v>18</v>
      </c>
      <c r="C107" s="45">
        <v>31620.656621648901</v>
      </c>
      <c r="D107" s="48">
        <f t="shared" si="3"/>
        <v>-14.088595289195105</v>
      </c>
      <c r="E107" s="48">
        <f>100*(SUM(C98:C107)/SUM(C86:C95)-1)</f>
        <v>54.090256764127176</v>
      </c>
      <c r="F107" s="48">
        <f t="shared" si="1"/>
        <v>47.352955226735325</v>
      </c>
      <c r="G107" s="48">
        <f t="shared" si="2"/>
        <v>47.072154052356254</v>
      </c>
      <c r="H107" s="62"/>
      <c r="I107" s="51"/>
      <c r="J107" s="51"/>
    </row>
    <row r="108" spans="1:10" ht="12.75" customHeight="1" x14ac:dyDescent="0.2">
      <c r="A108" s="162"/>
      <c r="B108" s="42" t="s">
        <v>19</v>
      </c>
      <c r="C108" s="45">
        <v>30277.301945172345</v>
      </c>
      <c r="D108" s="48">
        <f t="shared" si="3"/>
        <v>-4.2483452907073342</v>
      </c>
      <c r="E108" s="48">
        <f>100*(SUM(C98:C108)/SUM(C86:C96)-1)</f>
        <v>52.135359045990249</v>
      </c>
      <c r="F108" s="48">
        <f t="shared" si="1"/>
        <v>37.012525658978305</v>
      </c>
      <c r="G108" s="48">
        <f t="shared" si="2"/>
        <v>48.68516795750859</v>
      </c>
      <c r="H108" s="62"/>
      <c r="I108" s="51"/>
      <c r="J108" s="51"/>
    </row>
    <row r="109" spans="1:10" ht="12.75" customHeight="1" x14ac:dyDescent="0.2">
      <c r="A109" s="162"/>
      <c r="B109" s="42" t="s">
        <v>20</v>
      </c>
      <c r="C109" s="45">
        <v>24015.450382987299</v>
      </c>
      <c r="D109" s="48">
        <f t="shared" si="3"/>
        <v>-20.681669633325718</v>
      </c>
      <c r="E109" s="48">
        <f>100*(SUM(C98:C109)/SUM(C86:C97)-1)</f>
        <v>49.804029281533801</v>
      </c>
      <c r="F109" s="48">
        <f t="shared" si="1"/>
        <v>26.161091393035264</v>
      </c>
      <c r="G109" s="48">
        <f t="shared" si="2"/>
        <v>49.804029281533801</v>
      </c>
      <c r="H109" s="62"/>
      <c r="I109" s="51"/>
      <c r="J109" s="51"/>
    </row>
    <row r="110" spans="1:10" ht="12.75" customHeight="1" x14ac:dyDescent="0.2">
      <c r="A110" s="162">
        <v>2019</v>
      </c>
      <c r="B110" s="42" t="s">
        <v>9</v>
      </c>
      <c r="C110" s="45">
        <v>23590.923614190688</v>
      </c>
      <c r="D110" s="48">
        <f t="shared" si="3"/>
        <v>-1.7677235364169985</v>
      </c>
      <c r="E110" s="48">
        <f>100*(SUM(C110)/SUM(C98)-1)</f>
        <v>20.459882476763937</v>
      </c>
      <c r="F110" s="48">
        <f t="shared" si="1"/>
        <v>20.459882476763937</v>
      </c>
      <c r="G110" s="48">
        <f t="shared" si="2"/>
        <v>47.094058493579148</v>
      </c>
      <c r="H110" s="62"/>
      <c r="I110" s="51"/>
      <c r="J110" s="51"/>
    </row>
    <row r="111" spans="1:10" ht="12.75" customHeight="1" x14ac:dyDescent="0.2">
      <c r="A111" s="162"/>
      <c r="B111" s="42" t="s">
        <v>10</v>
      </c>
      <c r="C111" s="45">
        <v>28263.420610763958</v>
      </c>
      <c r="D111" s="48">
        <f t="shared" si="3"/>
        <v>19.806333456832604</v>
      </c>
      <c r="E111" s="48">
        <f>100*(SUM(C110:C111)/SUM(C98:C99)-1)</f>
        <v>16.258568390530257</v>
      </c>
      <c r="F111" s="48">
        <f t="shared" si="1"/>
        <v>12.969858807820444</v>
      </c>
      <c r="G111" s="48">
        <f t="shared" si="2"/>
        <v>42.223102122927081</v>
      </c>
      <c r="H111" s="62"/>
      <c r="I111" s="51"/>
      <c r="J111" s="51"/>
    </row>
    <row r="112" spans="1:10" ht="12.75" customHeight="1" x14ac:dyDescent="0.2">
      <c r="A112" s="162"/>
      <c r="B112" s="42" t="s">
        <v>11</v>
      </c>
      <c r="C112" s="45">
        <v>26019.25</v>
      </c>
      <c r="D112" s="48">
        <f t="shared" si="3"/>
        <v>-7.9401946483055212</v>
      </c>
      <c r="E112" s="48">
        <f>100*(SUM(C110:C112)/SUM(C98:C100)-1)</f>
        <v>13.001719748705032</v>
      </c>
      <c r="F112" s="48">
        <f t="shared" si="1"/>
        <v>7.0264945424328928</v>
      </c>
      <c r="G112" s="48">
        <f t="shared" si="2"/>
        <v>36.030208297041334</v>
      </c>
      <c r="H112" s="62"/>
      <c r="I112" s="51"/>
      <c r="J112" s="51"/>
    </row>
    <row r="113" spans="1:17" ht="12.75" customHeight="1" x14ac:dyDescent="0.2">
      <c r="A113" s="162"/>
      <c r="B113" s="42" t="s">
        <v>12</v>
      </c>
      <c r="C113" s="45">
        <v>22314</v>
      </c>
      <c r="D113" s="48">
        <f t="shared" si="3"/>
        <v>-14.240418151945189</v>
      </c>
      <c r="E113" s="48">
        <f>100*(SUM(C110:C113)/SUM(C98:C101)-1)</f>
        <v>8.6940504784144501</v>
      </c>
      <c r="F113" s="48">
        <f t="shared" si="1"/>
        <v>-4.0683405608596175</v>
      </c>
      <c r="G113" s="48">
        <f t="shared" si="2"/>
        <v>28.795208023380003</v>
      </c>
      <c r="H113" s="62"/>
      <c r="I113" s="51"/>
      <c r="J113" s="51"/>
      <c r="O113" s="51"/>
      <c r="P113" s="51"/>
      <c r="Q113" s="54"/>
    </row>
    <row r="114" spans="1:17" ht="12.75" customHeight="1" x14ac:dyDescent="0.2">
      <c r="A114" s="162"/>
      <c r="B114" s="42" t="s">
        <v>13</v>
      </c>
      <c r="C114" s="45">
        <v>26701.5</v>
      </c>
      <c r="D114" s="48">
        <f t="shared" si="3"/>
        <v>19.662543694541547</v>
      </c>
      <c r="E114" s="48">
        <f>100*(SUM(C110:C114)/SUM(C98:C102)-1)</f>
        <v>11.050179354459555</v>
      </c>
      <c r="F114" s="48">
        <f t="shared" ref="F114:F135" si="4">100*(C114/C102-1)</f>
        <v>20.881981447695441</v>
      </c>
      <c r="G114" s="48">
        <f t="shared" ref="G114:G135" si="5">100*(SUM(C103:C114)/SUM(C91:C102)-1)</f>
        <v>27.081431794756195</v>
      </c>
      <c r="H114" s="62"/>
      <c r="I114" s="51"/>
      <c r="J114" s="51"/>
      <c r="K114" s="54"/>
      <c r="O114" s="51"/>
      <c r="P114" s="51"/>
      <c r="Q114" s="54"/>
    </row>
    <row r="115" spans="1:17" ht="12.75" customHeight="1" x14ac:dyDescent="0.2">
      <c r="A115" s="162"/>
      <c r="B115" s="42" t="s">
        <v>14</v>
      </c>
      <c r="C115" s="45">
        <v>25359</v>
      </c>
      <c r="D115" s="48">
        <f t="shared" si="3"/>
        <v>-5.0278074265490691</v>
      </c>
      <c r="E115" s="48">
        <f>100*(SUM(C110:C115)/SUM(C98:C103)-1)</f>
        <v>9.6857479734834939</v>
      </c>
      <c r="F115" s="48">
        <f t="shared" si="4"/>
        <v>3.3329721574629989</v>
      </c>
      <c r="G115" s="48">
        <f t="shared" si="5"/>
        <v>24.295841343782442</v>
      </c>
      <c r="H115" s="62"/>
      <c r="I115" s="51"/>
      <c r="J115" s="57"/>
    </row>
    <row r="116" spans="1:17" ht="12.75" customHeight="1" x14ac:dyDescent="0.2">
      <c r="A116" s="162"/>
      <c r="B116" s="42" t="s">
        <v>15</v>
      </c>
      <c r="C116" s="45">
        <v>28179.511556764104</v>
      </c>
      <c r="D116" s="48">
        <f t="shared" si="3"/>
        <v>11.122329574368495</v>
      </c>
      <c r="E116" s="48">
        <f>100*(SUM(C110:C116)/SUM(C98:C104)-1)</f>
        <v>8.3859881892424326</v>
      </c>
      <c r="F116" s="48">
        <f t="shared" si="4"/>
        <v>1.8643949456024655</v>
      </c>
      <c r="G116" s="48">
        <f t="shared" si="5"/>
        <v>20.35629298809112</v>
      </c>
      <c r="H116" s="62"/>
      <c r="I116" s="51"/>
      <c r="J116" s="57"/>
    </row>
    <row r="117" spans="1:17" ht="12.75" customHeight="1" x14ac:dyDescent="0.2">
      <c r="A117" s="162"/>
      <c r="B117" s="42" t="s">
        <v>16</v>
      </c>
      <c r="C117" s="45">
        <v>26944.767912984367</v>
      </c>
      <c r="D117" s="48">
        <f t="shared" si="3"/>
        <v>-4.3817070473081143</v>
      </c>
      <c r="E117" s="48">
        <f>100*(SUM(C110:C117)/SUM(C98:C105)-1)</f>
        <v>6.3509980448784642</v>
      </c>
      <c r="F117" s="48">
        <f t="shared" si="4"/>
        <v>-5.5265666947709846</v>
      </c>
      <c r="G117" s="48">
        <f t="shared" si="5"/>
        <v>17.085977887664772</v>
      </c>
      <c r="H117" s="62"/>
      <c r="I117" s="51"/>
      <c r="J117" s="57"/>
    </row>
    <row r="118" spans="1:17" ht="12.75" customHeight="1" x14ac:dyDescent="0.2">
      <c r="A118" s="162"/>
      <c r="B118" s="42" t="s">
        <v>17</v>
      </c>
      <c r="C118" s="45">
        <v>25840.818584942237</v>
      </c>
      <c r="D118" s="48">
        <f t="shared" si="3"/>
        <v>-4.0970823412071367</v>
      </c>
      <c r="E118" s="48">
        <f>100*(SUM(C110:C118)/SUM(C98:C106)-1)</f>
        <v>0.61192994472889506</v>
      </c>
      <c r="F118" s="48">
        <f t="shared" si="4"/>
        <v>-29.79206440673542</v>
      </c>
      <c r="G118" s="48">
        <f t="shared" si="5"/>
        <v>8.4035321638836979</v>
      </c>
      <c r="H118" s="62"/>
      <c r="I118" s="51"/>
      <c r="J118" s="56"/>
      <c r="K118" s="52"/>
    </row>
    <row r="119" spans="1:17" ht="12.75" customHeight="1" x14ac:dyDescent="0.2">
      <c r="A119" s="162"/>
      <c r="B119" s="42" t="s">
        <v>18</v>
      </c>
      <c r="C119" s="45">
        <v>22006.9</v>
      </c>
      <c r="D119" s="48">
        <f t="shared" si="3"/>
        <v>-14.836676215730671</v>
      </c>
      <c r="E119" s="48">
        <f>100*(SUM(C110:C119)/SUM(C98:C107)-1)</f>
        <v>-3.1111826266039477</v>
      </c>
      <c r="F119" s="48">
        <f t="shared" si="4"/>
        <v>-30.40340602878846</v>
      </c>
      <c r="G119" s="48">
        <f t="shared" si="5"/>
        <v>1.6298429050921603</v>
      </c>
      <c r="H119" s="62"/>
      <c r="I119" s="51"/>
      <c r="J119" s="51"/>
      <c r="K119" s="51"/>
    </row>
    <row r="120" spans="1:17" ht="12.75" customHeight="1" x14ac:dyDescent="0.2">
      <c r="A120" s="162"/>
      <c r="B120" s="42" t="s">
        <v>19</v>
      </c>
      <c r="C120" s="45">
        <v>20238.75</v>
      </c>
      <c r="D120" s="48">
        <f t="shared" si="3"/>
        <v>-8.0345255351730653</v>
      </c>
      <c r="E120" s="48">
        <f>100*(SUM(C110:C120)/SUM(C98:C108)-1)</f>
        <v>-6.208491099633429</v>
      </c>
      <c r="F120" s="48">
        <f t="shared" si="4"/>
        <v>-33.155371516757526</v>
      </c>
      <c r="G120" s="48">
        <f t="shared" si="5"/>
        <v>-4.2381779803934538</v>
      </c>
      <c r="H120" s="62"/>
      <c r="I120" s="51"/>
      <c r="J120" s="51"/>
      <c r="K120" s="71"/>
    </row>
    <row r="121" spans="1:17" ht="12.75" customHeight="1" x14ac:dyDescent="0.2">
      <c r="A121" s="162"/>
      <c r="B121" s="42" t="s">
        <v>20</v>
      </c>
      <c r="C121" s="45">
        <v>23121.5</v>
      </c>
      <c r="D121" s="48">
        <f t="shared" si="3"/>
        <v>14.243715644493848</v>
      </c>
      <c r="E121" s="48">
        <f>100*(SUM(C110:C121)/SUM(C98:C109)-1)</f>
        <v>-6.0205681077556861</v>
      </c>
      <c r="F121" s="48">
        <f t="shared" si="4"/>
        <v>-3.7223969100349641</v>
      </c>
      <c r="G121" s="48">
        <f t="shared" si="5"/>
        <v>-6.0205681077556861</v>
      </c>
      <c r="H121" s="62"/>
      <c r="I121" s="51"/>
      <c r="J121" s="51"/>
      <c r="K121" s="50"/>
    </row>
    <row r="122" spans="1:17" ht="12.75" customHeight="1" x14ac:dyDescent="0.2">
      <c r="A122" s="162">
        <v>2020</v>
      </c>
      <c r="B122" s="78" t="s">
        <v>9</v>
      </c>
      <c r="C122" s="45">
        <v>21233.75</v>
      </c>
      <c r="D122" s="48">
        <f t="shared" si="3"/>
        <v>-8.164478948165133</v>
      </c>
      <c r="E122" s="48">
        <f>100*(SUM(C122)/SUM(C110)-1)</f>
        <v>-9.9918665870833969</v>
      </c>
      <c r="F122" s="48">
        <f t="shared" si="4"/>
        <v>-9.9918665870833969</v>
      </c>
      <c r="G122" s="48">
        <f t="shared" si="5"/>
        <v>-7.9237462810938357</v>
      </c>
      <c r="J122" s="51"/>
    </row>
    <row r="123" spans="1:17" ht="12.75" customHeight="1" x14ac:dyDescent="0.2">
      <c r="A123" s="162"/>
      <c r="B123" s="78" t="s">
        <v>10</v>
      </c>
      <c r="C123" s="45">
        <v>22118.05</v>
      </c>
      <c r="D123" s="48">
        <f t="shared" si="3"/>
        <v>4.1645964561134896</v>
      </c>
      <c r="E123" s="48">
        <f>100*(SUM(C122:C123)/SUM(C110:C111)-1)</f>
        <v>-16.396975705774786</v>
      </c>
      <c r="F123" s="48">
        <f t="shared" si="4"/>
        <v>-21.7431948361676</v>
      </c>
      <c r="G123" s="48">
        <f t="shared" si="5"/>
        <v>-10.734285439027458</v>
      </c>
      <c r="J123" s="51"/>
    </row>
    <row r="124" spans="1:17" ht="12.75" customHeight="1" x14ac:dyDescent="0.2">
      <c r="A124" s="162"/>
      <c r="B124" s="78" t="s">
        <v>11</v>
      </c>
      <c r="C124" s="45">
        <v>14928.11</v>
      </c>
      <c r="D124" s="48">
        <f t="shared" si="3"/>
        <v>-32.507115229416698</v>
      </c>
      <c r="E124" s="48">
        <f>100*(SUM(C122:C124)/SUM(C110:C112)-1)</f>
        <v>-25.160883377687782</v>
      </c>
      <c r="F124" s="48">
        <f t="shared" si="4"/>
        <v>-42.626670638085265</v>
      </c>
      <c r="G124" s="48">
        <f t="shared" si="5"/>
        <v>-14.596305534294252</v>
      </c>
      <c r="I124" s="51"/>
      <c r="J124" s="51"/>
    </row>
    <row r="125" spans="1:17" ht="12.75" customHeight="1" x14ac:dyDescent="0.2">
      <c r="A125" s="162"/>
      <c r="B125" s="78" t="s">
        <v>12</v>
      </c>
      <c r="C125" s="45">
        <v>655.25</v>
      </c>
      <c r="D125" s="48">
        <f t="shared" si="3"/>
        <v>-95.610629878799131</v>
      </c>
      <c r="E125" s="48">
        <f>100*(SUM(C122:C125)/SUM(C110:C113)-1)</f>
        <v>-41.175191942756037</v>
      </c>
      <c r="F125" s="48">
        <f t="shared" si="4"/>
        <v>-97.063502733709782</v>
      </c>
      <c r="G125" s="48">
        <f t="shared" si="5"/>
        <v>-20.997647314533896</v>
      </c>
      <c r="J125" s="51"/>
    </row>
    <row r="126" spans="1:17" ht="12.75" customHeight="1" x14ac:dyDescent="0.2">
      <c r="A126" s="162"/>
      <c r="B126" s="78" t="s">
        <v>13</v>
      </c>
      <c r="C126" s="45">
        <v>6511.5</v>
      </c>
      <c r="D126" s="48">
        <f t="shared" si="3"/>
        <v>893.74284624189238</v>
      </c>
      <c r="E126" s="48">
        <f>100*(SUM(C122:C126)/SUM(C110:C114)-1)</f>
        <v>-48.422155268936471</v>
      </c>
      <c r="F126" s="48">
        <f t="shared" si="4"/>
        <v>-75.613729565754738</v>
      </c>
      <c r="G126" s="48">
        <f t="shared" si="5"/>
        <v>-28.212778537185322</v>
      </c>
      <c r="I126" s="51"/>
      <c r="J126" s="51"/>
    </row>
    <row r="127" spans="1:17" ht="12.75" customHeight="1" x14ac:dyDescent="0.2">
      <c r="A127" s="162"/>
      <c r="B127" s="78" t="s">
        <v>14</v>
      </c>
      <c r="C127" s="45">
        <v>14595.7</v>
      </c>
      <c r="D127" s="48">
        <f t="shared" si="3"/>
        <v>124.15265299854106</v>
      </c>
      <c r="E127" s="48">
        <f>100*(SUM(C122:C127)/SUM(C110:C115)-1)</f>
        <v>-47.426363260919935</v>
      </c>
      <c r="F127" s="48">
        <f t="shared" si="4"/>
        <v>-42.443708348120978</v>
      </c>
      <c r="G127" s="48">
        <f t="shared" si="5"/>
        <v>-31.640349013789393</v>
      </c>
      <c r="I127" s="51"/>
      <c r="J127" s="51"/>
    </row>
    <row r="128" spans="1:17" ht="12.75" customHeight="1" x14ac:dyDescent="0.2">
      <c r="A128" s="162"/>
      <c r="B128" s="78" t="s">
        <v>15</v>
      </c>
      <c r="C128" s="45">
        <v>16809.059999999998</v>
      </c>
      <c r="D128" s="48">
        <f t="shared" si="3"/>
        <v>15.164466246908304</v>
      </c>
      <c r="E128" s="48">
        <f>100*(SUM(C122:C128)/SUM(C110:C116)-1)</f>
        <v>-46.321174312332893</v>
      </c>
      <c r="F128" s="48">
        <f t="shared" si="4"/>
        <v>-40.350066160159493</v>
      </c>
      <c r="G128" s="48">
        <f t="shared" si="5"/>
        <v>-35.17491355306688</v>
      </c>
      <c r="I128" s="51"/>
      <c r="J128" s="51"/>
    </row>
    <row r="129" spans="1:10" ht="12.75" customHeight="1" x14ac:dyDescent="0.2">
      <c r="A129" s="162"/>
      <c r="B129" s="78" t="s">
        <v>16</v>
      </c>
      <c r="C129" s="45">
        <v>15726.2</v>
      </c>
      <c r="D129" s="48">
        <f t="shared" si="3"/>
        <v>-6.4421210942194111</v>
      </c>
      <c r="E129" s="48">
        <f>100*(SUM(C122:C129)/SUM(C110:C117)-1)</f>
        <v>-45.712334775249019</v>
      </c>
      <c r="F129" s="48">
        <f t="shared" si="4"/>
        <v>-41.635422317288807</v>
      </c>
      <c r="G129" s="48">
        <f t="shared" si="5"/>
        <v>-38.263984793409541</v>
      </c>
      <c r="I129" s="51"/>
      <c r="J129" s="51"/>
    </row>
    <row r="130" spans="1:10" ht="12.75" customHeight="1" x14ac:dyDescent="0.2">
      <c r="A130" s="162"/>
      <c r="B130" s="78" t="s">
        <v>17</v>
      </c>
      <c r="C130" s="45">
        <v>16756.87</v>
      </c>
      <c r="D130" s="48">
        <f t="shared" si="3"/>
        <v>6.5538400885146952</v>
      </c>
      <c r="E130" s="48">
        <f>100*(SUM(C122:C130)/SUM(C110:C118)-1)</f>
        <v>-44.542378269529735</v>
      </c>
      <c r="F130" s="48">
        <f t="shared" si="4"/>
        <v>-35.153486160208438</v>
      </c>
      <c r="G130" s="48">
        <f t="shared" si="5"/>
        <v>-38.989216426991504</v>
      </c>
      <c r="I130" s="51"/>
      <c r="J130" s="51"/>
    </row>
    <row r="131" spans="1:10" ht="12.75" customHeight="1" x14ac:dyDescent="0.2">
      <c r="A131" s="162"/>
      <c r="B131" s="78" t="s">
        <v>18</v>
      </c>
      <c r="C131" s="45">
        <v>18083.7</v>
      </c>
      <c r="D131" s="48">
        <f t="shared" si="3"/>
        <v>7.9181255210549528</v>
      </c>
      <c r="E131" s="48">
        <f>100*(SUM(C122:C131)/SUM(C110:C119)-1)</f>
        <v>-42.238799193570742</v>
      </c>
      <c r="F131" s="48">
        <f t="shared" si="4"/>
        <v>-17.827136034607328</v>
      </c>
      <c r="G131" s="48">
        <f t="shared" si="5"/>
        <v>-38.36170507180654</v>
      </c>
      <c r="I131" s="51"/>
      <c r="J131" s="51"/>
    </row>
    <row r="132" spans="1:10" ht="12.75" customHeight="1" x14ac:dyDescent="0.2">
      <c r="A132" s="162"/>
      <c r="B132" s="78" t="s">
        <v>19</v>
      </c>
      <c r="C132" s="45">
        <v>16806.52</v>
      </c>
      <c r="D132" s="48">
        <f t="shared" si="3"/>
        <v>-7.0626033389184713</v>
      </c>
      <c r="E132" s="48">
        <f>100*(SUM(C122:C132)/SUM(C110:C120)-1)</f>
        <v>-40.381398309487068</v>
      </c>
      <c r="F132" s="48">
        <f t="shared" si="4"/>
        <v>-16.958705453647084</v>
      </c>
      <c r="G132" s="48">
        <f t="shared" si="5"/>
        <v>-37.441638701505688</v>
      </c>
      <c r="I132" s="51"/>
      <c r="J132" s="51"/>
    </row>
    <row r="133" spans="1:10" ht="12.75" customHeight="1" x14ac:dyDescent="0.2">
      <c r="A133" s="162"/>
      <c r="B133" s="78" t="s">
        <v>20</v>
      </c>
      <c r="C133" s="44">
        <v>16014.25</v>
      </c>
      <c r="D133" s="48">
        <f t="shared" si="3"/>
        <v>-4.7140633516040253</v>
      </c>
      <c r="E133" s="48">
        <f>100*(SUM(C122:C133)/SUM(C110:C121)-1)</f>
        <v>-39.634686388298398</v>
      </c>
      <c r="F133" s="48">
        <f t="shared" si="4"/>
        <v>-30.738706398806304</v>
      </c>
      <c r="G133" s="48">
        <f t="shared" si="5"/>
        <v>-39.634686388298398</v>
      </c>
      <c r="I133" s="51"/>
      <c r="J133" s="51"/>
    </row>
    <row r="134" spans="1:10" ht="12.75" customHeight="1" x14ac:dyDescent="0.2">
      <c r="A134" s="166">
        <v>2021</v>
      </c>
      <c r="B134" s="78" t="s">
        <v>9</v>
      </c>
      <c r="C134" s="44">
        <v>11377.8</v>
      </c>
      <c r="D134" s="48">
        <f t="shared" si="3"/>
        <v>-28.952027100863297</v>
      </c>
      <c r="E134" s="48">
        <f>100*(SUM(C134)/SUM(C122)-1)</f>
        <v>-46.41643609819274</v>
      </c>
      <c r="F134" s="48">
        <f t="shared" si="4"/>
        <v>-46.41643609819274</v>
      </c>
      <c r="G134" s="48">
        <f t="shared" si="5"/>
        <v>-42.481538237670627</v>
      </c>
      <c r="I134" s="51"/>
      <c r="J134" s="51"/>
    </row>
    <row r="135" spans="1:10" ht="12.75" customHeight="1" x14ac:dyDescent="0.2">
      <c r="A135" s="167"/>
      <c r="B135" s="78" t="s">
        <v>10</v>
      </c>
      <c r="C135" s="44">
        <v>15055.75</v>
      </c>
      <c r="D135" s="48">
        <f t="shared" si="3"/>
        <v>32.325669285802185</v>
      </c>
      <c r="E135" s="48">
        <f>100*(SUM(C134:C135)/SUM(C122:C123)-1)</f>
        <v>-39.025484524287343</v>
      </c>
      <c r="F135" s="48">
        <f t="shared" si="4"/>
        <v>-31.9300299981237</v>
      </c>
      <c r="G135" s="48">
        <f t="shared" si="5"/>
        <v>-43.697617985500628</v>
      </c>
      <c r="I135" s="51"/>
      <c r="J135" s="51"/>
    </row>
    <row r="136" spans="1:10" ht="12.75" customHeight="1" x14ac:dyDescent="0.2">
      <c r="A136" s="167"/>
      <c r="B136" s="78" t="s">
        <v>11</v>
      </c>
      <c r="C136" s="44">
        <v>16869.16</v>
      </c>
      <c r="D136" s="48">
        <f t="shared" ref="D136:D141" si="6">100*(C136/C135-1)</f>
        <v>12.044634109891561</v>
      </c>
      <c r="E136" s="48">
        <f>100*(SUM(C134:C136)/SUM(C122:C124)-1)</f>
        <v>-25.698735636345361</v>
      </c>
      <c r="F136" s="48">
        <f t="shared" ref="F136:F141" si="7">100*(C136/C124-1)</f>
        <v>13.002650703940422</v>
      </c>
      <c r="G136" s="48">
        <f t="shared" ref="G136:G141" si="8">100*(SUM(C125:C136)/SUM(C113:C124)-1)</f>
        <v>-40.763561543648031</v>
      </c>
    </row>
    <row r="137" spans="1:10" ht="12.75" customHeight="1" x14ac:dyDescent="0.2">
      <c r="A137" s="167"/>
      <c r="B137" s="78" t="s">
        <v>12</v>
      </c>
      <c r="C137" s="44">
        <v>13864.720000000001</v>
      </c>
      <c r="D137" s="48">
        <f t="shared" si="6"/>
        <v>-17.810252555551067</v>
      </c>
      <c r="E137" s="48">
        <f>100*(SUM(C134:C137)/SUM(C122:C125)-1)</f>
        <v>-2.9994488858603341</v>
      </c>
      <c r="F137" s="48">
        <f t="shared" si="7"/>
        <v>2015.9435330026711</v>
      </c>
      <c r="G137" s="48">
        <f t="shared" si="8"/>
        <v>-30.644432875866322</v>
      </c>
    </row>
    <row r="138" spans="1:10" ht="12.75" customHeight="1" x14ac:dyDescent="0.2">
      <c r="A138" s="167"/>
      <c r="B138" s="78" t="s">
        <v>13</v>
      </c>
      <c r="C138" s="44">
        <v>12181.55</v>
      </c>
      <c r="D138" s="48">
        <f t="shared" si="6"/>
        <v>-12.139949454442656</v>
      </c>
      <c r="E138" s="48">
        <f>100*(SUM(C134:C138)/SUM(C122:C126)-1)</f>
        <v>5.9625961049807552</v>
      </c>
      <c r="F138" s="48">
        <f t="shared" si="7"/>
        <v>87.07747830760961</v>
      </c>
      <c r="G138" s="48">
        <f t="shared" si="8"/>
        <v>-22.348442089852703</v>
      </c>
    </row>
    <row r="139" spans="1:10" ht="12.75" customHeight="1" x14ac:dyDescent="0.2">
      <c r="A139" s="167"/>
      <c r="B139" s="78" t="s">
        <v>14</v>
      </c>
      <c r="C139" s="44">
        <v>11630.9</v>
      </c>
      <c r="D139" s="48">
        <f t="shared" si="6"/>
        <v>-4.5203607094335236</v>
      </c>
      <c r="E139" s="48">
        <f>100*(SUM(C134:C139)/SUM(C122:C127)-1)</f>
        <v>1.1712798073419961</v>
      </c>
      <c r="F139" s="48">
        <f t="shared" si="7"/>
        <v>-20.312831861438653</v>
      </c>
      <c r="G139" s="48">
        <f t="shared" si="8"/>
        <v>-19.966076780029653</v>
      </c>
    </row>
    <row r="140" spans="1:10" ht="12.75" customHeight="1" x14ac:dyDescent="0.2">
      <c r="A140" s="167"/>
      <c r="B140" s="78" t="s">
        <v>15</v>
      </c>
      <c r="C140" s="44">
        <v>14851.75</v>
      </c>
      <c r="D140" s="48">
        <f t="shared" si="6"/>
        <v>27.692182032344871</v>
      </c>
      <c r="E140" s="48">
        <f>100*(SUM(C134:C140)/SUM(C122:C128)-1)</f>
        <v>-1.0529427446701378</v>
      </c>
      <c r="F140" s="48">
        <f t="shared" si="7"/>
        <v>-11.644375116752503</v>
      </c>
      <c r="G140" s="48">
        <f t="shared" si="8"/>
        <v>-16.643857998285583</v>
      </c>
    </row>
    <row r="141" spans="1:10" ht="12.75" customHeight="1" x14ac:dyDescent="0.2">
      <c r="A141" s="167"/>
      <c r="B141" s="78" t="s">
        <v>16</v>
      </c>
      <c r="C141" s="44">
        <v>13746.5</v>
      </c>
      <c r="D141" s="48">
        <f t="shared" si="6"/>
        <v>-7.4418839530695058</v>
      </c>
      <c r="E141" s="48">
        <f>100*(SUM(C134:C141)/SUM(C122:C129)-1)</f>
        <v>-2.6643750329772509</v>
      </c>
      <c r="F141" s="48">
        <f t="shared" si="7"/>
        <v>-12.588546502015753</v>
      </c>
      <c r="G141" s="48">
        <f t="shared" si="8"/>
        <v>-13.026494547173185</v>
      </c>
    </row>
    <row r="142" spans="1:10" ht="12.75" customHeight="1" x14ac:dyDescent="0.2">
      <c r="A142" s="167"/>
      <c r="B142" s="78" t="s">
        <v>17</v>
      </c>
      <c r="C142" s="44">
        <v>16371.5</v>
      </c>
      <c r="D142" s="48">
        <f t="shared" ref="D142:D165" si="9">100*(C142/C141-1)</f>
        <v>19.095769832320954</v>
      </c>
      <c r="E142" s="48">
        <f>100*(SUM(C134:C142)/SUM(C122:C130)-1)</f>
        <v>-2.6171363879812781</v>
      </c>
      <c r="F142" s="48">
        <f t="shared" ref="F142:F165" si="10">100*(C142/C130-1)</f>
        <v>-2.2997731676619781</v>
      </c>
      <c r="G142" s="48">
        <f t="shared" ref="G142:G186" si="11">100*(SUM(C131:C142)/SUM(C119:C130)-1)</f>
        <v>-9.1666099987652956</v>
      </c>
    </row>
    <row r="143" spans="1:10" ht="12.75" customHeight="1" x14ac:dyDescent="0.2">
      <c r="A143" s="82"/>
      <c r="B143" s="77" t="s">
        <v>18</v>
      </c>
      <c r="C143" s="44">
        <v>20353.88</v>
      </c>
      <c r="D143" s="48">
        <f t="shared" si="9"/>
        <v>24.325077115719406</v>
      </c>
      <c r="E143" s="48">
        <f>100*(SUM(C134:C143)/SUM(C122:C131)-1)</f>
        <v>-0.75613463982974194</v>
      </c>
      <c r="F143" s="48">
        <f t="shared" si="10"/>
        <v>12.55373623760625</v>
      </c>
      <c r="G143" s="48">
        <f t="shared" si="11"/>
        <v>-6.1087405893454072</v>
      </c>
    </row>
    <row r="144" spans="1:10" ht="12.75" customHeight="1" x14ac:dyDescent="0.2">
      <c r="A144" s="81"/>
      <c r="B144" s="77" t="s">
        <v>19</v>
      </c>
      <c r="C144" s="44">
        <v>18597.532999999999</v>
      </c>
      <c r="D144" s="48">
        <f t="shared" si="9"/>
        <v>-8.6290525442814907</v>
      </c>
      <c r="E144" s="48">
        <f>100*(SUM(C134:C144)/SUM(C122:C132)-1)</f>
        <v>0.41183388297656442</v>
      </c>
      <c r="F144" s="48">
        <f t="shared" si="10"/>
        <v>10.656655869269782</v>
      </c>
      <c r="G144" s="48">
        <f t="shared" si="11"/>
        <v>-3.432637895370283</v>
      </c>
    </row>
    <row r="145" spans="1:7" ht="12.75" customHeight="1" x14ac:dyDescent="0.2">
      <c r="A145" s="82"/>
      <c r="B145" s="77" t="s">
        <v>20</v>
      </c>
      <c r="C145" s="44">
        <v>22848.114000000001</v>
      </c>
      <c r="D145" s="48">
        <f t="shared" si="9"/>
        <v>22.855617462810795</v>
      </c>
      <c r="E145" s="48">
        <f>100*(SUM(C134:C145)/SUM(C122:C133)-1)</f>
        <v>4.1668000081669376</v>
      </c>
      <c r="F145" s="48">
        <f t="shared" si="10"/>
        <v>42.67364378600309</v>
      </c>
      <c r="G145" s="48">
        <f t="shared" si="11"/>
        <v>4.1668000081669376</v>
      </c>
    </row>
    <row r="146" spans="1:7" ht="12.75" customHeight="1" x14ac:dyDescent="0.2">
      <c r="A146" s="83"/>
      <c r="B146" s="78" t="s">
        <v>9</v>
      </c>
      <c r="C146" s="44">
        <v>32320.276872846378</v>
      </c>
      <c r="D146" s="48">
        <f t="shared" si="9"/>
        <v>41.457088636928098</v>
      </c>
      <c r="E146" s="48">
        <f>100*(SUM(C146)/SUM(C134)-1)</f>
        <v>184.06437863951183</v>
      </c>
      <c r="F146" s="48">
        <f t="shared" si="10"/>
        <v>184.06437863951183</v>
      </c>
      <c r="G146" s="48">
        <f t="shared" si="11"/>
        <v>22.483828565328423</v>
      </c>
    </row>
    <row r="147" spans="1:7" ht="12.75" customHeight="1" x14ac:dyDescent="0.2">
      <c r="A147" s="82"/>
      <c r="B147" s="77" t="s">
        <v>10</v>
      </c>
      <c r="C147" s="44">
        <v>37489.717895627611</v>
      </c>
      <c r="D147" s="48">
        <f t="shared" si="9"/>
        <v>15.99442060202243</v>
      </c>
      <c r="E147" s="48">
        <f>100*(SUM(C146:C147)/SUM(C134:C135)-1)</f>
        <v>164.0961761415852</v>
      </c>
      <c r="F147" s="48">
        <f t="shared" si="10"/>
        <v>149.00598041032569</v>
      </c>
      <c r="G147" s="48">
        <f t="shared" si="11"/>
        <v>41.516407667144016</v>
      </c>
    </row>
    <row r="148" spans="1:7" ht="12.75" customHeight="1" x14ac:dyDescent="0.2">
      <c r="A148" s="82"/>
      <c r="B148" s="77" t="s">
        <v>11</v>
      </c>
      <c r="C148" s="44">
        <v>39087.681335460067</v>
      </c>
      <c r="D148" s="48">
        <f t="shared" si="9"/>
        <v>4.2624045459110471</v>
      </c>
      <c r="E148" s="48">
        <f>100*(SUM(C146:C148)/SUM(C134:C136)-1)</f>
        <v>151.48004848642054</v>
      </c>
      <c r="F148" s="48">
        <f t="shared" si="10"/>
        <v>131.71089334300029</v>
      </c>
      <c r="G148" s="48">
        <f t="shared" si="11"/>
        <v>53.298696022560854</v>
      </c>
    </row>
    <row r="149" spans="1:7" ht="12.75" customHeight="1" x14ac:dyDescent="0.2">
      <c r="A149" s="82"/>
      <c r="B149" s="77" t="s">
        <v>12</v>
      </c>
      <c r="C149" s="44">
        <v>38498.900473645117</v>
      </c>
      <c r="D149" s="48">
        <f t="shared" si="9"/>
        <v>-1.5063079765767817</v>
      </c>
      <c r="E149" s="48">
        <f>100*(SUM(C146:C149)/SUM(C134:C137)-1)</f>
        <v>157.83313431717883</v>
      </c>
      <c r="F149" s="48">
        <f t="shared" si="10"/>
        <v>177.67528283041497</v>
      </c>
      <c r="G149" s="48">
        <f t="shared" si="11"/>
        <v>55.755246141117063</v>
      </c>
    </row>
    <row r="150" spans="1:7" ht="12.75" customHeight="1" x14ac:dyDescent="0.2">
      <c r="A150" s="81"/>
      <c r="B150" s="78" t="s">
        <v>13</v>
      </c>
      <c r="C150" s="44">
        <v>36471.444995068734</v>
      </c>
      <c r="D150" s="48">
        <f t="shared" si="9"/>
        <v>-5.2662685261993474</v>
      </c>
      <c r="E150" s="48">
        <f>100*(SUM(C146:C150)/SUM(C134:C138)-1)</f>
        <v>165.13442818142093</v>
      </c>
      <c r="F150" s="48">
        <f t="shared" si="10"/>
        <v>199.39905016248946</v>
      </c>
      <c r="G150" s="48">
        <f t="shared" si="11"/>
        <v>64.150156104404104</v>
      </c>
    </row>
    <row r="151" spans="1:7" ht="12.75" customHeight="1" x14ac:dyDescent="0.2">
      <c r="A151" s="145">
        <v>2022</v>
      </c>
      <c r="B151" s="77" t="s">
        <v>14</v>
      </c>
      <c r="C151" s="44">
        <v>31636.46778543511</v>
      </c>
      <c r="D151" s="48">
        <f t="shared" si="9"/>
        <v>-13.256884146727266</v>
      </c>
      <c r="E151" s="48">
        <f>100*(SUM(C146:C151)/SUM(C134:C139)-1)</f>
        <v>166.1210282826834</v>
      </c>
      <c r="F151" s="48">
        <f t="shared" si="10"/>
        <v>172.00360922572725</v>
      </c>
      <c r="G151" s="48">
        <f t="shared" si="11"/>
        <v>77.878368294870853</v>
      </c>
    </row>
    <row r="152" spans="1:7" ht="12.75" customHeight="1" x14ac:dyDescent="0.2">
      <c r="A152" s="82"/>
      <c r="B152" s="77" t="s">
        <v>15</v>
      </c>
      <c r="C152" s="44">
        <v>33902.534074443865</v>
      </c>
      <c r="D152" s="48">
        <f t="shared" si="9"/>
        <v>7.1628296318592577</v>
      </c>
      <c r="E152" s="48">
        <f>100*(SUM(C146:C152)/SUM(C134:C140)-1)</f>
        <v>160.25543281746008</v>
      </c>
      <c r="F152" s="48">
        <f t="shared" si="10"/>
        <v>128.27299189956648</v>
      </c>
      <c r="G152" s="48">
        <f t="shared" si="11"/>
        <v>90.450915732132245</v>
      </c>
    </row>
    <row r="153" spans="1:7" ht="12.75" customHeight="1" x14ac:dyDescent="0.2">
      <c r="A153" s="82"/>
      <c r="B153" s="77" t="s">
        <v>16</v>
      </c>
      <c r="C153" s="44">
        <v>35517.95132803273</v>
      </c>
      <c r="D153" s="48">
        <f t="shared" si="9"/>
        <v>4.7648864537432445</v>
      </c>
      <c r="E153" s="48">
        <f>100*(SUM(C146:C153)/SUM(C134:C141)-1)</f>
        <v>160.01992802811992</v>
      </c>
      <c r="F153" s="48">
        <f t="shared" si="10"/>
        <v>158.37814227645387</v>
      </c>
      <c r="G153" s="48">
        <f t="shared" si="11"/>
        <v>104.86181873628917</v>
      </c>
    </row>
    <row r="154" spans="1:7" ht="12.75" customHeight="1" x14ac:dyDescent="0.2">
      <c r="A154" s="81"/>
      <c r="B154" s="77" t="s">
        <v>17</v>
      </c>
      <c r="C154" s="44">
        <v>36544.088712878518</v>
      </c>
      <c r="D154" s="48">
        <f t="shared" si="9"/>
        <v>2.8890669266611102</v>
      </c>
      <c r="E154" s="48">
        <f>100*(SUM(C146:C154)/SUM(C134:C142)-1)</f>
        <v>155.2362110737746</v>
      </c>
      <c r="F154" s="48">
        <f t="shared" si="10"/>
        <v>123.21771806418789</v>
      </c>
      <c r="G154" s="48">
        <f t="shared" si="11"/>
        <v>116.71456328885684</v>
      </c>
    </row>
    <row r="155" spans="1:7" ht="12.75" customHeight="1" x14ac:dyDescent="0.2">
      <c r="A155" s="82"/>
      <c r="B155" s="77" t="s">
        <v>18</v>
      </c>
      <c r="C155" s="44">
        <v>35721.186849955557</v>
      </c>
      <c r="D155" s="48">
        <f t="shared" si="9"/>
        <v>-2.2518056733836778</v>
      </c>
      <c r="E155" s="48">
        <f>100*(SUM(C146:C155)/SUM(C134:C143)-1)</f>
        <v>144.14332255145061</v>
      </c>
      <c r="F155" s="48">
        <f t="shared" si="10"/>
        <v>75.500626170320146</v>
      </c>
      <c r="G155" s="48">
        <f t="shared" si="11"/>
        <v>122.54710378927615</v>
      </c>
    </row>
    <row r="156" spans="1:7" ht="12.75" customHeight="1" x14ac:dyDescent="0.2">
      <c r="A156" s="82"/>
      <c r="B156" s="77" t="s">
        <v>19</v>
      </c>
      <c r="C156" s="44">
        <v>44110.319034202294</v>
      </c>
      <c r="D156" s="48">
        <f t="shared" si="9"/>
        <v>23.485032060901911</v>
      </c>
      <c r="E156" s="48">
        <f>100*(SUM(C146:C156)/SUM(C134:C144)-1)</f>
        <v>143.35841790739678</v>
      </c>
      <c r="F156" s="48">
        <f t="shared" si="10"/>
        <v>137.18371159337261</v>
      </c>
      <c r="G156" s="48">
        <f t="shared" si="11"/>
        <v>134.44600858457883</v>
      </c>
    </row>
    <row r="157" spans="1:7" ht="12.75" customHeight="1" x14ac:dyDescent="0.2">
      <c r="A157" s="143"/>
      <c r="B157" s="77" t="s">
        <v>20</v>
      </c>
      <c r="C157" s="44">
        <v>39384.78955241145</v>
      </c>
      <c r="D157" s="48">
        <f t="shared" si="9"/>
        <v>-10.712979604900974</v>
      </c>
      <c r="E157" s="48">
        <f>100*(SUM(C146:C157)/SUM(C134:C145)-1)</f>
        <v>134.72028633929236</v>
      </c>
      <c r="F157" s="48">
        <f t="shared" si="10"/>
        <v>72.376545181853729</v>
      </c>
      <c r="G157" s="48">
        <f t="shared" si="11"/>
        <v>134.72028633929236</v>
      </c>
    </row>
    <row r="158" spans="1:7" ht="12.75" customHeight="1" x14ac:dyDescent="0.2">
      <c r="A158" s="144"/>
      <c r="B158" s="78" t="s">
        <v>9</v>
      </c>
      <c r="C158" s="44">
        <v>30897.191634501822</v>
      </c>
      <c r="D158" s="48">
        <f t="shared" si="9"/>
        <v>-21.550446287429637</v>
      </c>
      <c r="E158" s="48">
        <f>100*(SUM(C158)/SUM(C146)-1)</f>
        <v>-4.4030725477483434</v>
      </c>
      <c r="F158" s="48">
        <f t="shared" si="10"/>
        <v>-4.4030725477483434</v>
      </c>
      <c r="G158" s="48">
        <f t="shared" si="11"/>
        <v>110.4838922001544</v>
      </c>
    </row>
    <row r="159" spans="1:7" ht="12.75" customHeight="1" x14ac:dyDescent="0.2">
      <c r="A159" s="145"/>
      <c r="B159" s="78" t="s">
        <v>10</v>
      </c>
      <c r="C159" s="44">
        <v>31581.349632894591</v>
      </c>
      <c r="D159" s="48">
        <f t="shared" si="9"/>
        <v>2.2143048031226131</v>
      </c>
      <c r="E159" s="48">
        <f>100*(SUM(C158:C159)/SUM(C146:C147)-1)</f>
        <v>-10.502011245513565</v>
      </c>
      <c r="F159" s="48">
        <f t="shared" si="10"/>
        <v>-15.759969918104154</v>
      </c>
      <c r="G159" s="48">
        <f t="shared" si="11"/>
        <v>87.497145315400644</v>
      </c>
    </row>
    <row r="160" spans="1:7" ht="12.75" customHeight="1" x14ac:dyDescent="0.2">
      <c r="A160" s="145">
        <v>2023</v>
      </c>
      <c r="B160" s="78" t="s">
        <v>11</v>
      </c>
      <c r="C160" s="44">
        <v>36245.804125217648</v>
      </c>
      <c r="D160" s="48">
        <f t="shared" si="9"/>
        <v>14.769649006591656</v>
      </c>
      <c r="E160" s="48">
        <f>100*(SUM(C158:C160)/SUM(C146:C148)-1)</f>
        <v>-9.3421008374966359</v>
      </c>
      <c r="F160" s="48">
        <f t="shared" si="10"/>
        <v>-7.2705187750911389</v>
      </c>
      <c r="G160" s="48">
        <f t="shared" si="11"/>
        <v>69.931720903614774</v>
      </c>
    </row>
    <row r="161" spans="1:7" ht="12.75" customHeight="1" x14ac:dyDescent="0.2">
      <c r="A161" s="145"/>
      <c r="B161" s="77" t="s">
        <v>12</v>
      </c>
      <c r="C161" s="44">
        <v>33588.501970071477</v>
      </c>
      <c r="D161" s="48">
        <f t="shared" si="9"/>
        <v>-7.3313372934589722</v>
      </c>
      <c r="E161" s="48">
        <f>100*(SUM(C158:C161)/SUM(C146:C149)-1)</f>
        <v>-10.233432529523256</v>
      </c>
      <c r="F161" s="48">
        <f t="shared" si="10"/>
        <v>-12.754646089010024</v>
      </c>
      <c r="G161" s="48">
        <f t="shared" si="11"/>
        <v>53.106060515379539</v>
      </c>
    </row>
    <row r="162" spans="1:7" ht="12.75" customHeight="1" x14ac:dyDescent="0.2">
      <c r="A162" s="145"/>
      <c r="B162" s="77" t="s">
        <v>13</v>
      </c>
      <c r="C162" s="44">
        <v>37425.371692702945</v>
      </c>
      <c r="D162" s="48">
        <f t="shared" si="9"/>
        <v>11.423164171031663</v>
      </c>
      <c r="E162" s="48">
        <f>100*(SUM(C158:C162)/SUM(C146:C150)-1)</f>
        <v>-7.6847525722011696</v>
      </c>
      <c r="F162" s="48">
        <f t="shared" si="10"/>
        <v>2.6155440174174371</v>
      </c>
      <c r="G162" s="48">
        <f t="shared" si="11"/>
        <v>41.11823817622966</v>
      </c>
    </row>
    <row r="163" spans="1:7" ht="12.75" customHeight="1" x14ac:dyDescent="0.2">
      <c r="A163" s="145"/>
      <c r="B163" s="77" t="s">
        <v>14</v>
      </c>
      <c r="C163" s="44">
        <v>32494.501167066446</v>
      </c>
      <c r="D163" s="48">
        <f t="shared" si="9"/>
        <v>-13.175207894055196</v>
      </c>
      <c r="E163" s="48">
        <f>100*(SUM(C158:C163)/SUM(C146:C151)-1)</f>
        <v>-6.1584652714940518</v>
      </c>
      <c r="F163" s="48">
        <f t="shared" si="10"/>
        <v>2.7121655535336409</v>
      </c>
      <c r="G163" s="48">
        <f t="shared" si="11"/>
        <v>32.624381625736795</v>
      </c>
    </row>
    <row r="164" spans="1:7" ht="12.75" customHeight="1" x14ac:dyDescent="0.2">
      <c r="A164" s="145"/>
      <c r="B164" s="77" t="s">
        <v>15</v>
      </c>
      <c r="C164" s="44">
        <v>27949.525272437262</v>
      </c>
      <c r="D164" s="48">
        <f t="shared" si="9"/>
        <v>-13.986907727131292</v>
      </c>
      <c r="E164" s="48">
        <f>100*(SUM(C158:C164)/SUM(C146:C152)-1)</f>
        <v>-7.7081942894185129</v>
      </c>
      <c r="F164" s="48">
        <f t="shared" si="10"/>
        <v>-17.559185366305851</v>
      </c>
      <c r="G164" s="48">
        <f t="shared" si="11"/>
        <v>23.477956812159405</v>
      </c>
    </row>
    <row r="165" spans="1:7" ht="12.75" customHeight="1" x14ac:dyDescent="0.2">
      <c r="A165" s="145"/>
      <c r="B165" s="77" t="s">
        <v>16</v>
      </c>
      <c r="C165" s="44">
        <v>31520.872313677264</v>
      </c>
      <c r="D165" s="48">
        <f t="shared" si="9"/>
        <v>12.777845084767602</v>
      </c>
      <c r="E165" s="48">
        <f>100*(SUM(C158:C165)/SUM(C146:C153)-1)</f>
        <v>-8.1501654853194054</v>
      </c>
      <c r="F165" s="48">
        <f t="shared" si="10"/>
        <v>-11.253686839760801</v>
      </c>
      <c r="G165" s="48">
        <f t="shared" si="11"/>
        <v>14.973312824664408</v>
      </c>
    </row>
    <row r="166" spans="1:7" ht="12.75" customHeight="1" x14ac:dyDescent="0.2">
      <c r="A166" s="145"/>
      <c r="B166" s="77" t="s">
        <v>17</v>
      </c>
      <c r="C166" s="44">
        <v>31649.630750404853</v>
      </c>
      <c r="D166" s="48">
        <f t="shared" ref="D166:D183" si="12">100*(C166/C165-1)</f>
        <v>0.40848627362295442</v>
      </c>
      <c r="E166" s="48">
        <f>100*(SUM(C158:C166)/SUM(C146:C154)-1)</f>
        <v>-8.746196169133702</v>
      </c>
      <c r="F166" s="48">
        <f t="shared" ref="F166:F186" si="13">100*(C166/C154-1)</f>
        <v>-13.393295974428842</v>
      </c>
      <c r="G166" s="48">
        <f t="shared" si="11"/>
        <v>7.6448877498444645</v>
      </c>
    </row>
    <row r="167" spans="1:7" ht="12.75" customHeight="1" x14ac:dyDescent="0.2">
      <c r="A167" s="145"/>
      <c r="B167" s="77" t="s">
        <v>18</v>
      </c>
      <c r="C167" s="44">
        <v>32990.386740371854</v>
      </c>
      <c r="D167" s="48">
        <f t="shared" si="12"/>
        <v>4.2362452836826492</v>
      </c>
      <c r="E167" s="48">
        <f>100*(SUM(C158:C167)/SUM(C146:C155)-1)</f>
        <v>-8.6360461955832015</v>
      </c>
      <c r="F167" s="48">
        <f t="shared" si="13"/>
        <v>-7.6447630955103651</v>
      </c>
      <c r="G167" s="48">
        <f t="shared" si="11"/>
        <v>2.8101700418309949</v>
      </c>
    </row>
    <row r="168" spans="1:7" ht="12.75" customHeight="1" x14ac:dyDescent="0.2">
      <c r="A168" s="145"/>
      <c r="B168" s="77" t="s">
        <v>19</v>
      </c>
      <c r="C168" s="44">
        <v>35598.95533063839</v>
      </c>
      <c r="D168" s="48">
        <f t="shared" si="12"/>
        <v>7.9070567156289462</v>
      </c>
      <c r="E168" s="48">
        <f>100*(SUM(C158:C168)/SUM(C146:C156)-1)</f>
        <v>-9.807730597197196</v>
      </c>
      <c r="F168" s="48">
        <f t="shared" si="13"/>
        <v>-19.295629435290085</v>
      </c>
      <c r="G168" s="48">
        <f t="shared" si="11"/>
        <v>-5.3806139381456397</v>
      </c>
    </row>
    <row r="169" spans="1:7" ht="12.75" customHeight="1" x14ac:dyDescent="0.2">
      <c r="A169" s="149"/>
      <c r="B169" s="77" t="s">
        <v>20</v>
      </c>
      <c r="C169" s="44">
        <v>36014.197624468638</v>
      </c>
      <c r="D169" s="48">
        <f t="shared" si="12"/>
        <v>1.1664451666447251</v>
      </c>
      <c r="E169" s="48">
        <f>100*(SUM(C158:C169)/SUM(C146:C157)-1)</f>
        <v>-9.6960495264105226</v>
      </c>
      <c r="F169" s="48">
        <f t="shared" si="13"/>
        <v>-8.5581057211373093</v>
      </c>
      <c r="G169" s="48">
        <f t="shared" si="11"/>
        <v>-9.6960495264105226</v>
      </c>
    </row>
    <row r="170" spans="1:7" ht="12.75" customHeight="1" x14ac:dyDescent="0.2">
      <c r="A170" s="166">
        <v>2024</v>
      </c>
      <c r="B170" s="78" t="s">
        <v>9</v>
      </c>
      <c r="C170" s="44">
        <v>31337.646090905549</v>
      </c>
      <c r="D170" s="48">
        <f t="shared" si="12"/>
        <v>-12.985299804057727</v>
      </c>
      <c r="E170" s="48">
        <f>100*(SUM(C170)/SUM(C158)-1)</f>
        <v>1.4255485146160929</v>
      </c>
      <c r="F170" s="48">
        <f t="shared" si="13"/>
        <v>1.4255485146160929</v>
      </c>
      <c r="G170" s="48">
        <f t="shared" si="11"/>
        <v>-9.3032189218580257</v>
      </c>
    </row>
    <row r="171" spans="1:7" ht="12.75" customHeight="1" x14ac:dyDescent="0.2">
      <c r="A171" s="167"/>
      <c r="B171" s="78" t="s">
        <v>10</v>
      </c>
      <c r="C171" s="44">
        <v>33570.66278172133</v>
      </c>
      <c r="D171" s="48">
        <f t="shared" si="12"/>
        <v>7.1256682277225147</v>
      </c>
      <c r="E171" s="48">
        <f>100*(SUM(C170:C171)/SUM(C158:C159)-1)</f>
        <v>3.8889634039813936</v>
      </c>
      <c r="F171" s="48">
        <f t="shared" si="13"/>
        <v>6.2990124613126142</v>
      </c>
      <c r="G171" s="48">
        <f>100*(SUM(C160:C171)/SUM(C148:C159)-1)</f>
        <v>-7.6076041170406672</v>
      </c>
    </row>
    <row r="172" spans="1:7" ht="12.75" customHeight="1" x14ac:dyDescent="0.2">
      <c r="A172" s="167"/>
      <c r="B172" s="78" t="s">
        <v>11</v>
      </c>
      <c r="C172" s="44">
        <v>39012.331627683277</v>
      </c>
      <c r="D172" s="48">
        <f t="shared" si="12"/>
        <v>16.209596102835498</v>
      </c>
      <c r="E172" s="48">
        <f>100*(SUM(C170:C172)/SUM(C158:C160)-1)</f>
        <v>5.2634384021804204</v>
      </c>
      <c r="F172" s="48">
        <f t="shared" si="13"/>
        <v>7.632683476708535</v>
      </c>
      <c r="G172" s="48">
        <f t="shared" si="11"/>
        <v>-6.3550941772784419</v>
      </c>
    </row>
    <row r="173" spans="1:7" ht="12.75" customHeight="1" x14ac:dyDescent="0.2">
      <c r="A173" s="167"/>
      <c r="B173" s="77" t="s">
        <v>12</v>
      </c>
      <c r="C173" s="44">
        <v>40075.766981821282</v>
      </c>
      <c r="D173" s="48">
        <f>100*(C173/C172-1)</f>
        <v>2.7258954022204351</v>
      </c>
      <c r="E173" s="48">
        <f>100*(SUM(C170:C173)/SUM(C158:C161)-1)</f>
        <v>8.8302537148337912</v>
      </c>
      <c r="F173" s="48">
        <f t="shared" si="13"/>
        <v>19.313945639880536</v>
      </c>
      <c r="G173" s="48">
        <f t="shared" si="11"/>
        <v>-3.7504041825801471</v>
      </c>
    </row>
    <row r="174" spans="1:7" ht="12.75" customHeight="1" x14ac:dyDescent="0.2">
      <c r="A174" s="167"/>
      <c r="B174" s="77" t="s">
        <v>13</v>
      </c>
      <c r="C174" s="44">
        <v>45905.757394464803</v>
      </c>
      <c r="D174" s="48">
        <f t="shared" si="12"/>
        <v>14.547420677658041</v>
      </c>
      <c r="E174" s="48">
        <f>100*(SUM(C170:C174)/SUM(C158:C162)-1)</f>
        <v>11.879437603046794</v>
      </c>
      <c r="F174" s="48">
        <f>100*(C174/C162-1)</f>
        <v>22.659456187619732</v>
      </c>
      <c r="G174" s="48">
        <f t="shared" si="11"/>
        <v>-1.9775436495124032</v>
      </c>
    </row>
    <row r="175" spans="1:7" ht="12.75" customHeight="1" x14ac:dyDescent="0.2">
      <c r="A175" s="167"/>
      <c r="B175" s="77" t="s">
        <v>14</v>
      </c>
      <c r="C175" s="44">
        <v>46205.652956933605</v>
      </c>
      <c r="D175" s="48">
        <f t="shared" si="12"/>
        <v>0.65328529467845176</v>
      </c>
      <c r="E175" s="48">
        <f>100*(SUM(C170:C175)/SUM(C158:C163)-1)</f>
        <v>16.750552321015366</v>
      </c>
      <c r="F175" s="48">
        <f t="shared" si="13"/>
        <v>42.195298581052128</v>
      </c>
      <c r="G175" s="48">
        <f t="shared" si="11"/>
        <v>1.033611517472055</v>
      </c>
    </row>
    <row r="176" spans="1:7" ht="12.75" customHeight="1" x14ac:dyDescent="0.2">
      <c r="A176" s="167"/>
      <c r="B176" s="77" t="s">
        <v>15</v>
      </c>
      <c r="C176" s="44">
        <v>55472.470195667796</v>
      </c>
      <c r="D176" s="48">
        <f t="shared" si="12"/>
        <v>20.055592001635404</v>
      </c>
      <c r="E176" s="48">
        <f>100*(SUM(C170:C176)/SUM(C158:C164)-1)</f>
        <v>26.673665643629295</v>
      </c>
      <c r="F176" s="48">
        <f t="shared" si="13"/>
        <v>98.473747424871632</v>
      </c>
      <c r="G176" s="48">
        <f t="shared" si="11"/>
        <v>8.9910543303858503</v>
      </c>
    </row>
    <row r="177" spans="1:7" ht="12.75" customHeight="1" x14ac:dyDescent="0.2">
      <c r="A177" s="167"/>
      <c r="B177" s="77" t="s">
        <v>16</v>
      </c>
      <c r="C177" s="44">
        <v>54664.834549306586</v>
      </c>
      <c r="D177" s="48">
        <f t="shared" si="12"/>
        <v>-1.455921547233141</v>
      </c>
      <c r="E177" s="48">
        <f>100*(SUM(C170:C177)/SUM(C158:C165)-1)</f>
        <v>32.304546265197942</v>
      </c>
      <c r="F177" s="48">
        <f t="shared" si="13"/>
        <v>73.424244117720349</v>
      </c>
      <c r="G177" s="48">
        <f t="shared" si="11"/>
        <v>15.578557349646127</v>
      </c>
    </row>
    <row r="178" spans="1:7" ht="12.75" customHeight="1" x14ac:dyDescent="0.2">
      <c r="A178" s="167"/>
      <c r="B178" s="77" t="s">
        <v>17</v>
      </c>
      <c r="C178" s="44">
        <v>50276.844885485028</v>
      </c>
      <c r="D178" s="48">
        <f>100*(C178/C177-1)</f>
        <v>-8.0270793829325111</v>
      </c>
      <c r="E178" s="48">
        <f>100*(SUM(C170:C178)/SUM(C158:C166)-1)</f>
        <v>35.16899685167747</v>
      </c>
      <c r="F178" s="48">
        <f t="shared" si="13"/>
        <v>58.854443775278177</v>
      </c>
      <c r="G178" s="48">
        <f t="shared" si="11"/>
        <v>21.464640755955777</v>
      </c>
    </row>
    <row r="179" spans="1:7" ht="12.75" customHeight="1" x14ac:dyDescent="0.2">
      <c r="A179" s="167"/>
      <c r="B179" s="77" t="s">
        <v>18</v>
      </c>
      <c r="C179" s="44">
        <v>60427.005147998781</v>
      </c>
      <c r="D179" s="48">
        <f t="shared" ref="D179:D181" si="14">100*(C179/C178-1)</f>
        <v>20.188538651605235</v>
      </c>
      <c r="E179" s="48">
        <f>100*(SUM(C170:C179)/SUM(C158:C167)-1)</f>
        <v>40.021015668934034</v>
      </c>
      <c r="F179" s="48">
        <f t="shared" si="13"/>
        <v>83.165494916891888</v>
      </c>
      <c r="G179" s="48">
        <f t="shared" si="11"/>
        <v>28.968473160394193</v>
      </c>
    </row>
    <row r="180" spans="1:7" ht="12.75" customHeight="1" x14ac:dyDescent="0.2">
      <c r="A180" s="167"/>
      <c r="B180" s="77" t="s">
        <v>19</v>
      </c>
      <c r="C180" s="44">
        <v>59305.443205201329</v>
      </c>
      <c r="D180" s="48">
        <f t="shared" si="14"/>
        <v>-1.8560607795314432</v>
      </c>
      <c r="E180" s="48">
        <f>100*(SUM(C170:C180)/SUM(C158:C168)-1)</f>
        <v>42.634534413672043</v>
      </c>
      <c r="F180" s="48">
        <f t="shared" si="13"/>
        <v>66.593212228786541</v>
      </c>
      <c r="G180" s="48">
        <f t="shared" si="11"/>
        <v>37.610671179229691</v>
      </c>
    </row>
    <row r="181" spans="1:7" ht="12.75" customHeight="1" x14ac:dyDescent="0.2">
      <c r="A181" s="168"/>
      <c r="B181" s="77" t="s">
        <v>20</v>
      </c>
      <c r="C181" s="44">
        <v>54585.256426475418</v>
      </c>
      <c r="D181" s="48">
        <f t="shared" si="14"/>
        <v>-7.9591122224543671</v>
      </c>
      <c r="E181" s="48">
        <f>100*(SUM(C170:C181)/SUM(C158:C169)-1)</f>
        <v>43.442807436848405</v>
      </c>
      <c r="F181" s="48">
        <f t="shared" si="13"/>
        <v>51.56593795495057</v>
      </c>
      <c r="G181" s="48">
        <f t="shared" si="11"/>
        <v>43.442807436848405</v>
      </c>
    </row>
    <row r="182" spans="1:7" ht="12.75" customHeight="1" x14ac:dyDescent="0.2">
      <c r="A182" s="144"/>
      <c r="B182" s="78" t="s">
        <v>9</v>
      </c>
      <c r="C182" s="44">
        <v>47557.7</v>
      </c>
      <c r="D182" s="48">
        <f>100*(C182/C169-1)</f>
        <v>32.052643504373158</v>
      </c>
      <c r="E182" s="48">
        <f>100*(SUM(C182)/SUM(C170)-1)</f>
        <v>51.759005325552025</v>
      </c>
      <c r="F182" s="48">
        <f t="shared" si="13"/>
        <v>51.759005325552025</v>
      </c>
      <c r="G182" s="48">
        <f>100*(SUM(C171:C182)/SUM(C159:C170)-1)</f>
        <v>47.355553702111372</v>
      </c>
    </row>
    <row r="183" spans="1:7" ht="12.75" customHeight="1" x14ac:dyDescent="0.2">
      <c r="A183" s="145">
        <v>2025</v>
      </c>
      <c r="B183" s="78" t="s">
        <v>10</v>
      </c>
      <c r="C183" s="44">
        <v>62786.649999999929</v>
      </c>
      <c r="D183" s="48">
        <f t="shared" si="12"/>
        <v>32.022049005733955</v>
      </c>
      <c r="E183" s="48">
        <f>100*(SUM(C182:C183)/SUM(C170:C171)-1)</f>
        <v>70.000346514241613</v>
      </c>
      <c r="F183" s="48">
        <f t="shared" si="13"/>
        <v>87.0283300876211</v>
      </c>
      <c r="G183" s="48">
        <f>100*(SUM(C172:C183)/SUM(C160:C171)-1)</f>
        <v>53.920373687292766</v>
      </c>
    </row>
    <row r="184" spans="1:7" ht="12.75" customHeight="1" x14ac:dyDescent="0.2">
      <c r="A184" s="145"/>
      <c r="B184" s="78" t="s">
        <v>11</v>
      </c>
      <c r="C184" s="44">
        <v>65518.299999999886</v>
      </c>
      <c r="D184" s="48">
        <f t="shared" ref="D184:D186" si="15">100*(C184/C183-1)</f>
        <v>4.3506860136668601</v>
      </c>
      <c r="E184" s="48">
        <f>100*(SUM($C$182:C184)/SUM($C$170:C172)-1)</f>
        <v>69.227834964580424</v>
      </c>
      <c r="F184" s="48">
        <f>100*(C184/C172-1)</f>
        <v>67.942538337052085</v>
      </c>
      <c r="G184" s="48">
        <f t="shared" si="11"/>
        <v>59.438810085944027</v>
      </c>
    </row>
    <row r="185" spans="1:7" ht="12.75" customHeight="1" x14ac:dyDescent="0.2">
      <c r="A185" s="145"/>
      <c r="B185" s="78" t="s">
        <v>12</v>
      </c>
      <c r="C185" s="44">
        <v>57439.649999999994</v>
      </c>
      <c r="D185" s="48">
        <f t="shared" si="15"/>
        <v>-12.330371819781504</v>
      </c>
      <c r="E185" s="48">
        <f>100*(SUM($C$182:C185)/SUM($C$170:C173)-1)</f>
        <v>62.019528180902952</v>
      </c>
      <c r="F185" s="48">
        <f t="shared" si="13"/>
        <v>43.327637437494637</v>
      </c>
      <c r="G185" s="48">
        <f t="shared" si="11"/>
        <v>61.152672861792709</v>
      </c>
    </row>
    <row r="186" spans="1:7" ht="12.75" customHeight="1" x14ac:dyDescent="0.2">
      <c r="A186" s="145"/>
      <c r="B186" s="78" t="s">
        <v>13</v>
      </c>
      <c r="C186" s="44">
        <v>68415.409999999858</v>
      </c>
      <c r="D186" s="48">
        <f t="shared" si="15"/>
        <v>19.108333703286597</v>
      </c>
      <c r="E186" s="48">
        <f>100*(SUM($C$182:C186)/SUM($C$170:C174)-1)</f>
        <v>58.880605808819638</v>
      </c>
      <c r="F186" s="48">
        <f t="shared" si="13"/>
        <v>49.034486920913345</v>
      </c>
      <c r="G186" s="48">
        <f t="shared" si="11"/>
        <v>63.26768276981749</v>
      </c>
    </row>
    <row r="187" spans="1:7" ht="12.75" customHeight="1" x14ac:dyDescent="0.2">
      <c r="A187" s="145"/>
      <c r="B187" s="78" t="s">
        <v>14</v>
      </c>
      <c r="C187" s="44">
        <v>63845.549999999894</v>
      </c>
      <c r="D187" s="48">
        <f t="shared" ref="D187:D189" si="16">100*(C187/C186-1)</f>
        <v>-6.679577013424276</v>
      </c>
      <c r="E187" s="48">
        <f>100*(SUM($C$182:C187)/SUM($C$170:C175)-1)</f>
        <v>54.828952024681989</v>
      </c>
      <c r="F187" s="48">
        <f t="shared" ref="F187:F189" si="17">100*(C187/C175-1)</f>
        <v>38.176924064914132</v>
      </c>
      <c r="G187" s="48">
        <f>100*(SUM(C176:C187)/SUM(C164:C175)-1)</f>
        <v>62.168646682899031</v>
      </c>
    </row>
    <row r="188" spans="1:7" ht="12.75" customHeight="1" x14ac:dyDescent="0.2">
      <c r="A188" s="145"/>
      <c r="B188" s="78" t="s">
        <v>15</v>
      </c>
      <c r="C188" s="44">
        <v>70428.549999999901</v>
      </c>
      <c r="D188" s="48">
        <f t="shared" si="16"/>
        <v>10.310820409566546</v>
      </c>
      <c r="E188" s="48">
        <f>100*(SUM($C$182:C188)/SUM($C$170:C176)-1)</f>
        <v>49.527189559652584</v>
      </c>
      <c r="F188" s="48">
        <f t="shared" si="17"/>
        <v>26.961265203401965</v>
      </c>
      <c r="G188" s="48">
        <f t="shared" ref="G188:G189" si="18">100*(SUM(C177:C188)/SUM(C165:C176)-1)</f>
        <v>55.707946191844293</v>
      </c>
    </row>
    <row r="189" spans="1:7" ht="12.75" customHeight="1" x14ac:dyDescent="0.2">
      <c r="A189" s="145"/>
      <c r="B189" s="78" t="s">
        <v>16</v>
      </c>
      <c r="C189" s="44">
        <v>67854.760000000009</v>
      </c>
      <c r="D189" s="48">
        <f t="shared" si="16"/>
        <v>-3.6544696717451863</v>
      </c>
      <c r="E189" s="48">
        <f>100*(SUM($C$182:C189)/SUM($C$170:C177)-1)</f>
        <v>45.517304690916504</v>
      </c>
      <c r="F189" s="48">
        <f t="shared" si="17"/>
        <v>24.128721068013803</v>
      </c>
      <c r="G189" s="48">
        <f t="shared" si="18"/>
        <v>50.972786887836882</v>
      </c>
    </row>
    <row r="190" spans="1:7" ht="12.75" customHeight="1" x14ac:dyDescent="0.2">
      <c r="A190" s="145"/>
      <c r="B190" s="78" t="s">
        <v>17</v>
      </c>
      <c r="C190" s="44">
        <v>72213.55</v>
      </c>
      <c r="D190" s="48">
        <f t="shared" ref="D190" si="19">100*(C190/C189-1)</f>
        <v>6.4237055734925441</v>
      </c>
      <c r="E190" s="48">
        <f>100*(SUM($C$182:C190)/SUM($C$170:C178)-1)</f>
        <v>45.278236079648003</v>
      </c>
      <c r="F190" s="48">
        <f t="shared" ref="F190" si="20">100*(C190/C178-1)</f>
        <v>43.63182527559146</v>
      </c>
      <c r="G190" s="48">
        <f t="shared" ref="G190" si="21">100*(SUM(C179:C190)/SUM(C167:C178)-1)</f>
        <v>49.738501445086044</v>
      </c>
    </row>
    <row r="191" spans="1:7" ht="12.75" customHeight="1" x14ac:dyDescent="0.2">
      <c r="A191" s="145"/>
      <c r="B191" s="78" t="s">
        <v>18</v>
      </c>
      <c r="C191" s="44">
        <v>70709.3</v>
      </c>
      <c r="D191" s="48">
        <f t="shared" ref="D191:D193" si="22">100*(C191/C190-1)</f>
        <v>-2.0830578194812488</v>
      </c>
      <c r="E191" s="48">
        <f>100*(SUM($C$182:C191)/SUM($C$170:C179)-1)</f>
        <v>41.540841267892461</v>
      </c>
      <c r="F191" s="48">
        <f t="shared" ref="F191:F193" si="23">100*(C191/C179-1)</f>
        <v>17.016059006759754</v>
      </c>
      <c r="G191" s="48">
        <f t="shared" ref="G191:G193" si="24">100*(SUM(C180:C191)/SUM(C168:C179)-1)</f>
        <v>43.911204158936457</v>
      </c>
    </row>
    <row r="192" spans="1:7" ht="12.75" customHeight="1" x14ac:dyDescent="0.2">
      <c r="A192" s="145"/>
      <c r="B192" s="78" t="s">
        <v>19</v>
      </c>
      <c r="C192" s="44">
        <v>56619.85</v>
      </c>
      <c r="D192" s="48">
        <f t="shared" si="22"/>
        <v>-19.925879622623899</v>
      </c>
      <c r="E192" s="48">
        <f>100*(SUM($C$182:C192)/SUM($C$170:C180)-1)</f>
        <v>36.248572108887544</v>
      </c>
      <c r="F192" s="48">
        <f t="shared" si="23"/>
        <v>-4.5284092994785858</v>
      </c>
      <c r="G192" s="48">
        <f t="shared" si="24"/>
        <v>37.247438651797957</v>
      </c>
    </row>
    <row r="193" spans="1:10" ht="12.75" customHeight="1" x14ac:dyDescent="0.2">
      <c r="A193" s="149"/>
      <c r="B193" s="78" t="s">
        <v>20</v>
      </c>
      <c r="C193" s="44">
        <v>51330.100000000006</v>
      </c>
      <c r="D193" s="48">
        <f t="shared" si="22"/>
        <v>-9.3425715539691367</v>
      </c>
      <c r="E193" s="48">
        <f>100*(SUM($C$182:C193)/SUM($C$170:C181)-1)</f>
        <v>32.212144091808149</v>
      </c>
      <c r="F193" s="48">
        <f t="shared" si="23"/>
        <v>-5.9634352562949022</v>
      </c>
      <c r="G193" s="48">
        <f t="shared" si="24"/>
        <v>32.212144091808149</v>
      </c>
    </row>
    <row r="195" spans="1:10" ht="12.75" customHeight="1" x14ac:dyDescent="0.25">
      <c r="A195" s="135" t="s">
        <v>165</v>
      </c>
      <c r="B195"/>
      <c r="C195"/>
      <c r="J195" s="55"/>
    </row>
    <row r="196" spans="1:10" ht="12.75" customHeight="1" x14ac:dyDescent="0.2">
      <c r="A196" s="161" t="s">
        <v>167</v>
      </c>
      <c r="B196" s="161"/>
      <c r="C196" s="161"/>
      <c r="D196" s="161"/>
      <c r="E196" s="161"/>
      <c r="F196" s="161"/>
      <c r="G196" s="161"/>
      <c r="H196" s="161"/>
      <c r="J196" s="50"/>
    </row>
    <row r="197" spans="1:10" ht="12.75" customHeight="1" x14ac:dyDescent="0.2">
      <c r="A197" s="161"/>
      <c r="B197" s="161"/>
      <c r="C197" s="161"/>
      <c r="D197" s="161"/>
      <c r="E197" s="161"/>
      <c r="F197" s="161"/>
      <c r="G197" s="161"/>
      <c r="H197" s="161"/>
    </row>
    <row r="198" spans="1:10" ht="12.75" customHeight="1" x14ac:dyDescent="0.2">
      <c r="A198" s="161"/>
      <c r="B198" s="161"/>
      <c r="C198" s="161"/>
      <c r="D198" s="161"/>
      <c r="E198" s="161"/>
      <c r="F198" s="161"/>
      <c r="G198" s="161"/>
      <c r="H198" s="161"/>
    </row>
  </sheetData>
  <mergeCells count="24">
    <mergeCell ref="A110:A121"/>
    <mergeCell ref="A122:A133"/>
    <mergeCell ref="A2:G2"/>
    <mergeCell ref="A3:G3"/>
    <mergeCell ref="A4:G4"/>
    <mergeCell ref="A5:G5"/>
    <mergeCell ref="A8:G8"/>
    <mergeCell ref="A7:G7"/>
    <mergeCell ref="A170:A181"/>
    <mergeCell ref="A134:A142"/>
    <mergeCell ref="A196:H198"/>
    <mergeCell ref="D12:G12"/>
    <mergeCell ref="A9:G9"/>
    <mergeCell ref="A12:A13"/>
    <mergeCell ref="B12:B13"/>
    <mergeCell ref="A62:A73"/>
    <mergeCell ref="A14:A25"/>
    <mergeCell ref="C12:C13"/>
    <mergeCell ref="A26:A37"/>
    <mergeCell ref="A38:A49"/>
    <mergeCell ref="A50:A61"/>
    <mergeCell ref="A98:A109"/>
    <mergeCell ref="A86:A97"/>
    <mergeCell ref="A74:A85"/>
  </mergeCells>
  <phoneticPr fontId="22" type="noConversion"/>
  <pageMargins left="0.75" right="0.75" top="1" bottom="1"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9"/>
  <dimension ref="A1:L199"/>
  <sheetViews>
    <sheetView showGridLines="0" zoomScaleNormal="100" workbookViewId="0">
      <pane xSplit="2" ySplit="13" topLeftCell="C175" activePane="bottomRight" state="frozen"/>
      <selection activeCell="B16" sqref="B16"/>
      <selection pane="topRight" activeCell="B16" sqref="B16"/>
      <selection pane="bottomLeft" activeCell="B16" sqref="B16"/>
      <selection pane="bottomRight" activeCell="D193" sqref="D193"/>
    </sheetView>
  </sheetViews>
  <sheetFormatPr baseColWidth="10" defaultColWidth="11.42578125" defaultRowHeight="12.75" customHeight="1" x14ac:dyDescent="0.2"/>
  <cols>
    <col min="1" max="6" width="10.85546875" style="20" customWidth="1"/>
    <col min="7" max="7" width="12.5703125" style="20" bestFit="1" customWidth="1"/>
    <col min="8" max="8" width="4.85546875" style="20" bestFit="1" customWidth="1"/>
    <col min="9" max="16384" width="11.42578125" style="20"/>
  </cols>
  <sheetData>
    <row r="1" spans="1:7" ht="12.75" customHeight="1" x14ac:dyDescent="0.2">
      <c r="A1" s="25"/>
      <c r="B1" s="25"/>
      <c r="C1" s="25"/>
      <c r="D1" s="25"/>
      <c r="E1" s="25"/>
      <c r="F1" s="25"/>
      <c r="G1" s="25"/>
    </row>
    <row r="2" spans="1:7" ht="12.75" customHeight="1" x14ac:dyDescent="0.2">
      <c r="A2" s="169" t="s">
        <v>0</v>
      </c>
      <c r="B2" s="169"/>
      <c r="C2" s="169"/>
      <c r="D2" s="169"/>
      <c r="E2" s="169"/>
      <c r="F2" s="169"/>
      <c r="G2" s="169"/>
    </row>
    <row r="3" spans="1:7" ht="12.75" customHeight="1" x14ac:dyDescent="0.2">
      <c r="A3" s="169" t="s">
        <v>1</v>
      </c>
      <c r="B3" s="169"/>
      <c r="C3" s="169"/>
      <c r="D3" s="169"/>
      <c r="E3" s="169"/>
      <c r="F3" s="169"/>
      <c r="G3" s="169"/>
    </row>
    <row r="4" spans="1:7" ht="12.75" customHeight="1" x14ac:dyDescent="0.2">
      <c r="A4" s="169" t="s">
        <v>2</v>
      </c>
      <c r="B4" s="169"/>
      <c r="C4" s="169"/>
      <c r="D4" s="169"/>
      <c r="E4" s="169"/>
      <c r="F4" s="169"/>
      <c r="G4" s="169"/>
    </row>
    <row r="5" spans="1:7" ht="12.75" customHeight="1" x14ac:dyDescent="0.2">
      <c r="A5" s="169" t="s">
        <v>3</v>
      </c>
      <c r="B5" s="169"/>
      <c r="C5" s="169"/>
      <c r="D5" s="169"/>
      <c r="E5" s="169"/>
      <c r="F5" s="169"/>
      <c r="G5" s="169"/>
    </row>
    <row r="6" spans="1:7" ht="12.75" customHeight="1" x14ac:dyDescent="0.2">
      <c r="A6" s="21"/>
      <c r="B6" s="21"/>
      <c r="C6" s="21"/>
      <c r="D6" s="21"/>
      <c r="E6" s="21"/>
      <c r="F6" s="21"/>
      <c r="G6" s="21"/>
    </row>
    <row r="7" spans="1:7" ht="12.75" customHeight="1" x14ac:dyDescent="0.2">
      <c r="A7" s="170" t="s">
        <v>175</v>
      </c>
      <c r="B7" s="170"/>
      <c r="C7" s="170"/>
      <c r="D7" s="170"/>
      <c r="E7" s="170"/>
      <c r="F7" s="170"/>
      <c r="G7" s="170"/>
    </row>
    <row r="8" spans="1:7" ht="12.75" customHeight="1" x14ac:dyDescent="0.2">
      <c r="A8" s="170" t="s">
        <v>122</v>
      </c>
      <c r="B8" s="170"/>
      <c r="C8" s="170"/>
      <c r="D8" s="170"/>
      <c r="E8" s="170"/>
      <c r="F8" s="170"/>
      <c r="G8" s="170"/>
    </row>
    <row r="9" spans="1:7" ht="12.75" customHeight="1" x14ac:dyDescent="0.2">
      <c r="A9" s="169" t="s">
        <v>196</v>
      </c>
      <c r="B9" s="169"/>
      <c r="C9" s="169"/>
      <c r="D9" s="169"/>
      <c r="E9" s="169"/>
      <c r="F9" s="169"/>
      <c r="G9" s="169"/>
    </row>
    <row r="10" spans="1:7" ht="12.75" customHeight="1" x14ac:dyDescent="0.2">
      <c r="A10" s="21"/>
      <c r="B10" s="21"/>
      <c r="C10" s="21"/>
      <c r="D10" s="21"/>
      <c r="E10" s="21"/>
      <c r="F10" s="21"/>
      <c r="G10" s="21"/>
    </row>
    <row r="11" spans="1:7" ht="12.75" customHeight="1" x14ac:dyDescent="0.2">
      <c r="A11" s="24"/>
      <c r="B11" s="24"/>
      <c r="C11" s="24"/>
      <c r="D11" s="24"/>
      <c r="E11" s="24"/>
      <c r="F11" s="27"/>
      <c r="G11" s="26" t="s">
        <v>22</v>
      </c>
    </row>
    <row r="12" spans="1:7" ht="12.75" customHeight="1" x14ac:dyDescent="0.2">
      <c r="A12" s="171" t="s">
        <v>153</v>
      </c>
      <c r="B12" s="171" t="s">
        <v>21</v>
      </c>
      <c r="C12" s="172" t="s">
        <v>22</v>
      </c>
      <c r="D12" s="171" t="s">
        <v>7</v>
      </c>
      <c r="E12" s="171"/>
      <c r="F12" s="171"/>
      <c r="G12" s="171"/>
    </row>
    <row r="13" spans="1:7" ht="12.75" customHeight="1" x14ac:dyDescent="0.2">
      <c r="A13" s="171"/>
      <c r="B13" s="171"/>
      <c r="C13" s="199"/>
      <c r="D13" s="19" t="s">
        <v>23</v>
      </c>
      <c r="E13" s="19" t="s">
        <v>150</v>
      </c>
      <c r="F13" s="19" t="s">
        <v>8</v>
      </c>
      <c r="G13" s="19" t="s">
        <v>151</v>
      </c>
    </row>
    <row r="14" spans="1:7" ht="12.75" customHeight="1" x14ac:dyDescent="0.2">
      <c r="A14" s="162">
        <v>2011</v>
      </c>
      <c r="B14" s="42" t="s">
        <v>9</v>
      </c>
      <c r="C14" s="45">
        <v>10342.430893636116</v>
      </c>
      <c r="D14" s="48" t="s">
        <v>160</v>
      </c>
      <c r="E14" s="48" t="s">
        <v>160</v>
      </c>
      <c r="F14" s="48" t="s">
        <v>160</v>
      </c>
      <c r="G14" s="48" t="s">
        <v>160</v>
      </c>
    </row>
    <row r="15" spans="1:7" ht="12.75" customHeight="1" x14ac:dyDescent="0.2">
      <c r="A15" s="162"/>
      <c r="B15" s="42" t="s">
        <v>10</v>
      </c>
      <c r="C15" s="45">
        <v>10150.802185074663</v>
      </c>
      <c r="D15" s="48">
        <v>-1.8528401159476515</v>
      </c>
      <c r="E15" s="48" t="s">
        <v>160</v>
      </c>
      <c r="F15" s="48" t="s">
        <v>160</v>
      </c>
      <c r="G15" s="48" t="s">
        <v>160</v>
      </c>
    </row>
    <row r="16" spans="1:7" ht="12.75" customHeight="1" x14ac:dyDescent="0.2">
      <c r="A16" s="162"/>
      <c r="B16" s="42" t="s">
        <v>11</v>
      </c>
      <c r="C16" s="45">
        <v>10650.777170551533</v>
      </c>
      <c r="D16" s="48">
        <v>4.9254726509399882</v>
      </c>
      <c r="E16" s="48" t="s">
        <v>160</v>
      </c>
      <c r="F16" s="48" t="s">
        <v>160</v>
      </c>
      <c r="G16" s="48" t="s">
        <v>160</v>
      </c>
    </row>
    <row r="17" spans="1:9" ht="12.75" customHeight="1" x14ac:dyDescent="0.2">
      <c r="A17" s="162"/>
      <c r="B17" s="42" t="s">
        <v>12</v>
      </c>
      <c r="C17" s="45">
        <v>9384.5302273444577</v>
      </c>
      <c r="D17" s="48">
        <v>-11.888775090592807</v>
      </c>
      <c r="E17" s="48" t="s">
        <v>160</v>
      </c>
      <c r="F17" s="48" t="s">
        <v>160</v>
      </c>
      <c r="G17" s="48" t="s">
        <v>160</v>
      </c>
    </row>
    <row r="18" spans="1:9" ht="12.75" customHeight="1" x14ac:dyDescent="0.2">
      <c r="A18" s="162"/>
      <c r="B18" s="42" t="s">
        <v>13</v>
      </c>
      <c r="C18" s="45">
        <v>12406.321907154961</v>
      </c>
      <c r="D18" s="48">
        <v>32.19971172350926</v>
      </c>
      <c r="E18" s="48" t="s">
        <v>160</v>
      </c>
      <c r="F18" s="48" t="s">
        <v>160</v>
      </c>
      <c r="G18" s="48" t="s">
        <v>160</v>
      </c>
    </row>
    <row r="19" spans="1:9" ht="12.75" customHeight="1" x14ac:dyDescent="0.2">
      <c r="A19" s="162"/>
      <c r="B19" s="42" t="s">
        <v>14</v>
      </c>
      <c r="C19" s="45">
        <v>13183.079334785261</v>
      </c>
      <c r="D19" s="48">
        <v>6.2609807599972811</v>
      </c>
      <c r="E19" s="48" t="s">
        <v>160</v>
      </c>
      <c r="F19" s="48" t="s">
        <v>160</v>
      </c>
      <c r="G19" s="48" t="s">
        <v>160</v>
      </c>
    </row>
    <row r="20" spans="1:9" ht="12.75" customHeight="1" x14ac:dyDescent="0.2">
      <c r="A20" s="162"/>
      <c r="B20" s="42" t="s">
        <v>15</v>
      </c>
      <c r="C20" s="45">
        <v>14542.590804412162</v>
      </c>
      <c r="D20" s="48">
        <v>10.312548647413911</v>
      </c>
      <c r="E20" s="48" t="s">
        <v>160</v>
      </c>
      <c r="F20" s="48" t="s">
        <v>160</v>
      </c>
      <c r="G20" s="48" t="s">
        <v>160</v>
      </c>
    </row>
    <row r="21" spans="1:9" ht="12.75" customHeight="1" x14ac:dyDescent="0.2">
      <c r="A21" s="162"/>
      <c r="B21" s="42" t="s">
        <v>16</v>
      </c>
      <c r="C21" s="45">
        <v>14241.741076109101</v>
      </c>
      <c r="D21" s="48">
        <v>-2.0687491819668336</v>
      </c>
      <c r="E21" s="48" t="s">
        <v>160</v>
      </c>
      <c r="F21" s="48" t="s">
        <v>160</v>
      </c>
      <c r="G21" s="48" t="s">
        <v>160</v>
      </c>
    </row>
    <row r="22" spans="1:9" ht="12.75" customHeight="1" x14ac:dyDescent="0.2">
      <c r="A22" s="162"/>
      <c r="B22" s="42" t="s">
        <v>17</v>
      </c>
      <c r="C22" s="45">
        <v>16311.409526191535</v>
      </c>
      <c r="D22" s="48">
        <v>14.532411725658733</v>
      </c>
      <c r="E22" s="48" t="s">
        <v>160</v>
      </c>
      <c r="F22" s="48" t="s">
        <v>160</v>
      </c>
      <c r="G22" s="48" t="s">
        <v>160</v>
      </c>
    </row>
    <row r="23" spans="1:9" ht="12.75" customHeight="1" x14ac:dyDescent="0.2">
      <c r="A23" s="162"/>
      <c r="B23" s="42" t="s">
        <v>18</v>
      </c>
      <c r="C23" s="45">
        <v>14761.189395767975</v>
      </c>
      <c r="D23" s="48">
        <v>-9.5039004932979125</v>
      </c>
      <c r="E23" s="48" t="s">
        <v>160</v>
      </c>
      <c r="F23" s="48" t="s">
        <v>160</v>
      </c>
      <c r="G23" s="48" t="s">
        <v>160</v>
      </c>
    </row>
    <row r="24" spans="1:9" ht="12.75" customHeight="1" x14ac:dyDescent="0.2">
      <c r="A24" s="162"/>
      <c r="B24" s="42" t="s">
        <v>19</v>
      </c>
      <c r="C24" s="45">
        <v>14792.120127109289</v>
      </c>
      <c r="D24" s="48">
        <v>0.20954091511204975</v>
      </c>
      <c r="E24" s="48" t="s">
        <v>160</v>
      </c>
      <c r="F24" s="48" t="s">
        <v>160</v>
      </c>
      <c r="G24" s="48" t="s">
        <v>160</v>
      </c>
    </row>
    <row r="25" spans="1:9" ht="12.75" customHeight="1" x14ac:dyDescent="0.2">
      <c r="A25" s="162"/>
      <c r="B25" s="42" t="s">
        <v>20</v>
      </c>
      <c r="C25" s="45">
        <v>13485.275696869685</v>
      </c>
      <c r="D25" s="48">
        <v>-8.8347337569586788</v>
      </c>
      <c r="E25" s="48" t="s">
        <v>160</v>
      </c>
      <c r="F25" s="48" t="s">
        <v>160</v>
      </c>
      <c r="G25" s="48" t="s">
        <v>160</v>
      </c>
    </row>
    <row r="26" spans="1:9" ht="12.75" customHeight="1" x14ac:dyDescent="0.2">
      <c r="A26" s="162">
        <v>2012</v>
      </c>
      <c r="B26" s="42" t="s">
        <v>9</v>
      </c>
      <c r="C26" s="45">
        <v>14076.046309295785</v>
      </c>
      <c r="D26" s="48">
        <v>4.3808567633751405</v>
      </c>
      <c r="E26" s="48">
        <f>100*(SUM(C26)/SUM(C14)-1)</f>
        <v>36.099979338097675</v>
      </c>
      <c r="F26" s="48">
        <v>36.099979338097675</v>
      </c>
      <c r="G26" s="48" t="s">
        <v>160</v>
      </c>
    </row>
    <row r="27" spans="1:9" ht="12.75" customHeight="1" x14ac:dyDescent="0.2">
      <c r="A27" s="162"/>
      <c r="B27" s="42" t="s">
        <v>10</v>
      </c>
      <c r="C27" s="45">
        <v>13396.878620679656</v>
      </c>
      <c r="D27" s="48">
        <v>-4.8249890181705997</v>
      </c>
      <c r="E27" s="48">
        <f>100*(SUM(C26:C27)/SUM(C14:C15)-1)</f>
        <v>34.058519826798126</v>
      </c>
      <c r="F27" s="48">
        <v>31.978521267786064</v>
      </c>
      <c r="G27" s="48" t="s">
        <v>160</v>
      </c>
      <c r="I27" s="65"/>
    </row>
    <row r="28" spans="1:9" ht="12.75" customHeight="1" x14ac:dyDescent="0.2">
      <c r="A28" s="162"/>
      <c r="B28" s="42" t="s">
        <v>11</v>
      </c>
      <c r="C28" s="45">
        <v>13770.568099935848</v>
      </c>
      <c r="D28" s="48">
        <v>2.7893772111912574</v>
      </c>
      <c r="E28" s="48">
        <f>100*(SUM(C26:C28)/SUM(C14:C16)-1)</f>
        <v>32.428331161649936</v>
      </c>
      <c r="F28" s="48">
        <v>29.291674019904047</v>
      </c>
      <c r="G28" s="48" t="s">
        <v>160</v>
      </c>
      <c r="I28" s="65"/>
    </row>
    <row r="29" spans="1:9" ht="12.75" customHeight="1" x14ac:dyDescent="0.2">
      <c r="A29" s="162"/>
      <c r="B29" s="42" t="s">
        <v>12</v>
      </c>
      <c r="C29" s="45">
        <v>10706.89743773079</v>
      </c>
      <c r="D29" s="48">
        <v>-22.247961303930019</v>
      </c>
      <c r="E29" s="48">
        <f>100*(SUM(C26:C29)/SUM(C14:C17)-1)</f>
        <v>28.182238631633048</v>
      </c>
      <c r="F29" s="48">
        <v>14.090926006431781</v>
      </c>
      <c r="G29" s="48" t="s">
        <v>160</v>
      </c>
      <c r="I29" s="65"/>
    </row>
    <row r="30" spans="1:9" ht="12.75" customHeight="1" x14ac:dyDescent="0.2">
      <c r="A30" s="162"/>
      <c r="B30" s="42" t="s">
        <v>13</v>
      </c>
      <c r="C30" s="45">
        <v>13125.770103264176</v>
      </c>
      <c r="D30" s="48">
        <v>22.591723509084449</v>
      </c>
      <c r="E30" s="48">
        <f>100*(SUM(C26:C30)/SUM(C14:C18)-1)</f>
        <v>22.936298764930751</v>
      </c>
      <c r="F30" s="48">
        <v>5.7990450473020205</v>
      </c>
      <c r="G30" s="48" t="s">
        <v>160</v>
      </c>
      <c r="I30" s="65"/>
    </row>
    <row r="31" spans="1:9" ht="12.75" customHeight="1" x14ac:dyDescent="0.2">
      <c r="A31" s="162"/>
      <c r="B31" s="42" t="s">
        <v>14</v>
      </c>
      <c r="C31" s="45">
        <v>10893.796802148772</v>
      </c>
      <c r="D31" s="48">
        <v>-17.00451313375012</v>
      </c>
      <c r="E31" s="48">
        <f>100*(SUM(C26:C31)/SUM(C14:C19)-1)</f>
        <v>14.900669014238854</v>
      </c>
      <c r="F31" s="48">
        <v>-17.365309534290073</v>
      </c>
      <c r="G31" s="48" t="s">
        <v>160</v>
      </c>
      <c r="I31" s="65"/>
    </row>
    <row r="32" spans="1:9" ht="12.75" customHeight="1" x14ac:dyDescent="0.2">
      <c r="A32" s="162"/>
      <c r="B32" s="42" t="s">
        <v>15</v>
      </c>
      <c r="C32" s="45">
        <v>10627.073060400267</v>
      </c>
      <c r="D32" s="48">
        <v>-2.4484001913446241</v>
      </c>
      <c r="E32" s="48">
        <f>100*(SUM(C26:C32)/SUM(C14:C20)-1)</f>
        <v>7.3598545965542606</v>
      </c>
      <c r="F32" s="48">
        <v>-26.924485441919632</v>
      </c>
      <c r="G32" s="48" t="s">
        <v>160</v>
      </c>
      <c r="I32" s="65"/>
    </row>
    <row r="33" spans="1:9" ht="12.75" customHeight="1" x14ac:dyDescent="0.2">
      <c r="A33" s="162"/>
      <c r="B33" s="42" t="s">
        <v>16</v>
      </c>
      <c r="C33" s="45">
        <v>9762.1693867076629</v>
      </c>
      <c r="D33" s="48">
        <v>-8.1386819190648385</v>
      </c>
      <c r="E33" s="48">
        <f>100*(SUM(C26:C33)/SUM(C14:C21)-1)</f>
        <v>1.5351857925446133</v>
      </c>
      <c r="F33" s="48">
        <v>-31.453820607060756</v>
      </c>
      <c r="G33" s="48" t="s">
        <v>160</v>
      </c>
      <c r="I33" s="65"/>
    </row>
    <row r="34" spans="1:9" ht="12.75" customHeight="1" x14ac:dyDescent="0.2">
      <c r="A34" s="162"/>
      <c r="B34" s="42" t="s">
        <v>17</v>
      </c>
      <c r="C34" s="45">
        <v>8487.5593507454723</v>
      </c>
      <c r="D34" s="48">
        <v>-13.056626918374514</v>
      </c>
      <c r="E34" s="48">
        <f>100*(SUM(C26:C34)/SUM(C14:C22)-1)</f>
        <v>-5.7249465851969656</v>
      </c>
      <c r="F34" s="48">
        <v>-47.965506370759435</v>
      </c>
      <c r="G34" s="48" t="s">
        <v>160</v>
      </c>
      <c r="I34" s="65"/>
    </row>
    <row r="35" spans="1:9" ht="12.75" customHeight="1" x14ac:dyDescent="0.2">
      <c r="A35" s="162"/>
      <c r="B35" s="42" t="s">
        <v>18</v>
      </c>
      <c r="C35" s="45">
        <v>10320.043321707137</v>
      </c>
      <c r="D35" s="48">
        <v>21.590234544877916</v>
      </c>
      <c r="E35" s="48">
        <f>100*(SUM(C26:C35)/SUM(C14:C23)-1)</f>
        <v>-8.5795443266736271</v>
      </c>
      <c r="F35" s="48">
        <v>-30.086641089600221</v>
      </c>
      <c r="G35" s="48" t="s">
        <v>160</v>
      </c>
      <c r="I35" s="65"/>
    </row>
    <row r="36" spans="1:9" ht="12.75" customHeight="1" x14ac:dyDescent="0.2">
      <c r="A36" s="162"/>
      <c r="B36" s="42" t="s">
        <v>19</v>
      </c>
      <c r="C36" s="45">
        <v>9799.2873871053835</v>
      </c>
      <c r="D36" s="48">
        <v>-5.0460634550476673</v>
      </c>
      <c r="E36" s="48">
        <f>100*(SUM(C26:C36)/SUM(C14:C24)-1)</f>
        <v>-11.224863493327742</v>
      </c>
      <c r="F36" s="48">
        <v>-33.753327427713465</v>
      </c>
      <c r="G36" s="48" t="s">
        <v>160</v>
      </c>
      <c r="I36" s="65"/>
    </row>
    <row r="37" spans="1:9" ht="12.75" customHeight="1" x14ac:dyDescent="0.2">
      <c r="A37" s="162"/>
      <c r="B37" s="42" t="s">
        <v>20</v>
      </c>
      <c r="C37" s="45">
        <v>7853.8815601877495</v>
      </c>
      <c r="D37" s="48">
        <v>-19.852523454690608</v>
      </c>
      <c r="E37" s="48">
        <f>100*(SUM(C26:C37)/SUM(C14:C25)-1)</f>
        <v>-13.894315548839575</v>
      </c>
      <c r="F37" s="48">
        <v>-41.759577358801359</v>
      </c>
      <c r="G37" s="48">
        <f t="shared" ref="G37:G100" si="0">100*(SUM(C26:C37)/SUM(C14:C25)-1)</f>
        <v>-13.894315548839575</v>
      </c>
      <c r="I37" s="65"/>
    </row>
    <row r="38" spans="1:9" ht="12.75" customHeight="1" x14ac:dyDescent="0.2">
      <c r="A38" s="162">
        <v>2013</v>
      </c>
      <c r="B38" s="42" t="s">
        <v>9</v>
      </c>
      <c r="C38" s="45">
        <v>7256.9394469730651</v>
      </c>
      <c r="D38" s="48">
        <v>-7.600599889876813</v>
      </c>
      <c r="E38" s="48">
        <f>100*(SUM(C38)/SUM(C26)-1)</f>
        <v>-48.44476007314212</v>
      </c>
      <c r="F38" s="48">
        <v>-48.44476007314212</v>
      </c>
      <c r="G38" s="48">
        <f t="shared" si="0"/>
        <v>-20.245491826051165</v>
      </c>
      <c r="I38" s="65"/>
    </row>
    <row r="39" spans="1:9" ht="12.75" customHeight="1" x14ac:dyDescent="0.2">
      <c r="A39" s="162"/>
      <c r="B39" s="42" t="s">
        <v>10</v>
      </c>
      <c r="C39" s="45">
        <v>9959.5163081791488</v>
      </c>
      <c r="D39" s="48">
        <v>37.241276173709224</v>
      </c>
      <c r="E39" s="48">
        <f>100*(SUM(C38:C39)/SUM(C26:C27)-1)</f>
        <v>-37.333007682893246</v>
      </c>
      <c r="F39" s="48">
        <v>-25.657934283248128</v>
      </c>
      <c r="G39" s="48">
        <f t="shared" si="0"/>
        <v>-23.98312213292818</v>
      </c>
      <c r="I39" s="65"/>
    </row>
    <row r="40" spans="1:9" ht="12.75" customHeight="1" x14ac:dyDescent="0.2">
      <c r="A40" s="162"/>
      <c r="B40" s="42" t="s">
        <v>11</v>
      </c>
      <c r="C40" s="45">
        <v>10083.886523579864</v>
      </c>
      <c r="D40" s="48">
        <v>1.2487575857331068</v>
      </c>
      <c r="E40" s="48">
        <f>100*(SUM(C38:C40)/SUM(C26:C28)-1)</f>
        <v>-33.806910440556351</v>
      </c>
      <c r="F40" s="48">
        <v>-26.7721821612658</v>
      </c>
      <c r="G40" s="48">
        <f t="shared" si="0"/>
        <v>-27.66927040659165</v>
      </c>
    </row>
    <row r="41" spans="1:9" ht="12.75" customHeight="1" x14ac:dyDescent="0.2">
      <c r="A41" s="162"/>
      <c r="B41" s="42" t="s">
        <v>12</v>
      </c>
      <c r="C41" s="45">
        <v>12190.220225142382</v>
      </c>
      <c r="D41" s="48">
        <v>20.888113889789707</v>
      </c>
      <c r="E41" s="48">
        <f>100*(SUM(C38:C41)/SUM(C26:C29)-1)</f>
        <v>-23.984089150452814</v>
      </c>
      <c r="F41" s="48">
        <v>13.853899283506799</v>
      </c>
      <c r="G41" s="48">
        <f t="shared" si="0"/>
        <v>-27.351269658178712</v>
      </c>
    </row>
    <row r="42" spans="1:9" ht="12.75" customHeight="1" x14ac:dyDescent="0.2">
      <c r="A42" s="162"/>
      <c r="B42" s="42" t="s">
        <v>13</v>
      </c>
      <c r="C42" s="45">
        <v>12112.089006452465</v>
      </c>
      <c r="D42" s="48">
        <v>-0.64093361109893721</v>
      </c>
      <c r="E42" s="48">
        <f>100*(SUM(C38:C42)/SUM(C26:C30)-1)</f>
        <v>-20.704216324960878</v>
      </c>
      <c r="F42" s="48">
        <v>-7.722831413599307</v>
      </c>
      <c r="G42" s="48">
        <f t="shared" si="0"/>
        <v>-28.274593263034131</v>
      </c>
    </row>
    <row r="43" spans="1:9" ht="12.75" customHeight="1" x14ac:dyDescent="0.2">
      <c r="A43" s="162"/>
      <c r="B43" s="42" t="s">
        <v>14</v>
      </c>
      <c r="C43" s="45">
        <v>13915.206909071219</v>
      </c>
      <c r="D43" s="48">
        <v>14.886927446274377</v>
      </c>
      <c r="E43" s="48">
        <f>100*(SUM(C38:C43)/SUM(C26:C31)-1)</f>
        <v>-13.758200366404349</v>
      </c>
      <c r="F43" s="48">
        <v>27.735142868889206</v>
      </c>
      <c r="G43" s="48">
        <f t="shared" si="0"/>
        <v>-25.432859213709712</v>
      </c>
    </row>
    <row r="44" spans="1:9" ht="12.75" customHeight="1" x14ac:dyDescent="0.2">
      <c r="A44" s="162"/>
      <c r="B44" s="42" t="s">
        <v>15</v>
      </c>
      <c r="C44" s="45">
        <v>13342.59192522117</v>
      </c>
      <c r="D44" s="48">
        <v>-4.115030323241287</v>
      </c>
      <c r="E44" s="48">
        <f>100*(SUM(C38:C44)/SUM(C26:C32)-1)</f>
        <v>-8.9340016050332149</v>
      </c>
      <c r="F44" s="48">
        <v>25.55283895562701</v>
      </c>
      <c r="G44" s="48">
        <f t="shared" si="0"/>
        <v>-21.915004232217296</v>
      </c>
    </row>
    <row r="45" spans="1:9" ht="12.75" customHeight="1" x14ac:dyDescent="0.2">
      <c r="A45" s="162"/>
      <c r="B45" s="42" t="s">
        <v>16</v>
      </c>
      <c r="C45" s="45">
        <v>9793.1779958486641</v>
      </c>
      <c r="D45" s="48">
        <v>-26.602132098959995</v>
      </c>
      <c r="E45" s="48">
        <f>100*(SUM(C38:C45)/SUM(C26:C33)-1)</f>
        <v>-7.996715927566922</v>
      </c>
      <c r="F45" s="48">
        <v>0.31764055623972887</v>
      </c>
      <c r="G45" s="48">
        <f t="shared" si="0"/>
        <v>-19.64867565537347</v>
      </c>
    </row>
    <row r="46" spans="1:9" ht="12.75" customHeight="1" x14ac:dyDescent="0.2">
      <c r="A46" s="162"/>
      <c r="B46" s="42" t="s">
        <v>17</v>
      </c>
      <c r="C46" s="45">
        <v>9893.8718259548023</v>
      </c>
      <c r="D46" s="48">
        <v>1.0282038185032816</v>
      </c>
      <c r="E46" s="48">
        <f>100*(SUM(C38:C46)/SUM(C26:C34)-1)</f>
        <v>-6.0080626757546103</v>
      </c>
      <c r="F46" s="48">
        <v>16.569103285101772</v>
      </c>
      <c r="G46" s="48">
        <f t="shared" si="0"/>
        <v>-14.446754033175392</v>
      </c>
    </row>
    <row r="47" spans="1:9" ht="12.75" customHeight="1" x14ac:dyDescent="0.2">
      <c r="A47" s="162"/>
      <c r="B47" s="42" t="s">
        <v>18</v>
      </c>
      <c r="C47" s="45">
        <v>8213.186131082959</v>
      </c>
      <c r="D47" s="48">
        <v>-16.987138346212095</v>
      </c>
      <c r="E47" s="48">
        <f>100*(SUM(C38:C47)/SUM(C26:C35)-1)</f>
        <v>-7.2990792599706422</v>
      </c>
      <c r="F47" s="48">
        <v>-20.415197155157504</v>
      </c>
      <c r="G47" s="48">
        <f t="shared" si="0"/>
        <v>-13.266722039042644</v>
      </c>
    </row>
    <row r="48" spans="1:9" ht="12.75" customHeight="1" x14ac:dyDescent="0.2">
      <c r="A48" s="162"/>
      <c r="B48" s="42" t="s">
        <v>19</v>
      </c>
      <c r="C48" s="45">
        <v>8589.5860525262033</v>
      </c>
      <c r="D48" s="48">
        <v>4.5828733872078198</v>
      </c>
      <c r="E48" s="48">
        <f>100*(SUM(C38:C48)/SUM(C26:C36)-1)</f>
        <v>-7.6947414606187925</v>
      </c>
      <c r="F48" s="48">
        <v>-12.344788827920228</v>
      </c>
      <c r="G48" s="48">
        <f t="shared" si="0"/>
        <v>-11.012684203491119</v>
      </c>
    </row>
    <row r="49" spans="1:7" ht="12.75" customHeight="1" x14ac:dyDescent="0.2">
      <c r="A49" s="162"/>
      <c r="B49" s="42" t="s">
        <v>20</v>
      </c>
      <c r="C49" s="45">
        <v>8343.4978905405587</v>
      </c>
      <c r="D49" s="48">
        <v>-2.8649595042274489</v>
      </c>
      <c r="E49" s="48">
        <f>100*(SUM(C38:C49)/SUM(C26:C37)-1)</f>
        <v>-6.8711061298979086</v>
      </c>
      <c r="F49" s="48">
        <v>6.2340681687222066</v>
      </c>
      <c r="G49" s="48">
        <f t="shared" si="0"/>
        <v>-6.8711061298979086</v>
      </c>
    </row>
    <row r="50" spans="1:7" ht="12.75" customHeight="1" x14ac:dyDescent="0.2">
      <c r="A50" s="162">
        <v>2014</v>
      </c>
      <c r="B50" s="42" t="s">
        <v>9</v>
      </c>
      <c r="C50" s="45">
        <v>9303.2056274744427</v>
      </c>
      <c r="D50" s="48">
        <v>11.502462750328647</v>
      </c>
      <c r="E50" s="48">
        <f>100*(SUM(C50)/SUM(C38)-1)</f>
        <v>28.197371570392438</v>
      </c>
      <c r="F50" s="48">
        <v>28.197371570392438</v>
      </c>
      <c r="G50" s="48">
        <f t="shared" si="0"/>
        <v>-0.20700505301016747</v>
      </c>
    </row>
    <row r="51" spans="1:7" ht="12.75" customHeight="1" x14ac:dyDescent="0.2">
      <c r="A51" s="162"/>
      <c r="B51" s="42" t="s">
        <v>10</v>
      </c>
      <c r="C51" s="45">
        <v>9699.0575705570827</v>
      </c>
      <c r="D51" s="48">
        <v>4.2550058435083971</v>
      </c>
      <c r="E51" s="48">
        <f>100*(SUM(C50:C51)/SUM(C38:C39)-1)</f>
        <v>10.372677560797538</v>
      </c>
      <c r="F51" s="48">
        <v>-2.6151745683489547</v>
      </c>
      <c r="G51" s="48">
        <f t="shared" si="0"/>
        <v>2.3792363668421634</v>
      </c>
    </row>
    <row r="52" spans="1:7" ht="12.75" customHeight="1" x14ac:dyDescent="0.2">
      <c r="A52" s="162"/>
      <c r="B52" s="42" t="s">
        <v>11</v>
      </c>
      <c r="C52" s="45">
        <v>9425.2000344816988</v>
      </c>
      <c r="D52" s="48">
        <v>-2.8235478971350703</v>
      </c>
      <c r="E52" s="48">
        <f>100*(SUM(C50:C52)/SUM(C38:C40)-1)</f>
        <v>4.1285964193174651</v>
      </c>
      <c r="F52" s="48">
        <v>-6.5320696296801035</v>
      </c>
      <c r="G52" s="48">
        <f t="shared" si="0"/>
        <v>5.0001930327429056</v>
      </c>
    </row>
    <row r="53" spans="1:7" ht="12.75" customHeight="1" x14ac:dyDescent="0.2">
      <c r="A53" s="162"/>
      <c r="B53" s="42" t="s">
        <v>12</v>
      </c>
      <c r="C53" s="45">
        <v>10254.290898196474</v>
      </c>
      <c r="D53" s="48">
        <v>8.7965333433940973</v>
      </c>
      <c r="E53" s="48">
        <f>100*(SUM(C50:C53)/SUM(C38:C41)-1)</f>
        <v>-2.0481054760499107</v>
      </c>
      <c r="F53" s="48">
        <v>-15.881003716020203</v>
      </c>
      <c r="G53" s="48">
        <f t="shared" si="0"/>
        <v>2.0977196589726077</v>
      </c>
    </row>
    <row r="54" spans="1:7" ht="12.75" customHeight="1" x14ac:dyDescent="0.2">
      <c r="A54" s="162"/>
      <c r="B54" s="42" t="s">
        <v>13</v>
      </c>
      <c r="C54" s="45">
        <v>13153.984143305312</v>
      </c>
      <c r="D54" s="48">
        <v>28.794709204399084</v>
      </c>
      <c r="E54" s="48">
        <f>100*(SUM(C50:C54)/SUM(C38:C42)-1)</f>
        <v>0.45169532352700159</v>
      </c>
      <c r="F54" s="48">
        <v>8.6021093165497664</v>
      </c>
      <c r="G54" s="48">
        <f t="shared" si="0"/>
        <v>3.837897272876778</v>
      </c>
    </row>
    <row r="55" spans="1:7" ht="12.75" customHeight="1" x14ac:dyDescent="0.2">
      <c r="A55" s="162"/>
      <c r="B55" s="42" t="s">
        <v>14</v>
      </c>
      <c r="C55" s="45">
        <v>10696.547197412259</v>
      </c>
      <c r="D55" s="48">
        <v>-19.008404331019101</v>
      </c>
      <c r="E55" s="48">
        <f>100*(SUM(C50:C55)/SUM(C38:C43)-1)</f>
        <v>-4.5568842144677379</v>
      </c>
      <c r="F55" s="48">
        <v>-23.130519960581687</v>
      </c>
      <c r="G55" s="48">
        <f t="shared" si="0"/>
        <v>-1.3562997868061033</v>
      </c>
    </row>
    <row r="56" spans="1:7" ht="12.75" customHeight="1" x14ac:dyDescent="0.2">
      <c r="A56" s="162"/>
      <c r="B56" s="42" t="s">
        <v>15</v>
      </c>
      <c r="C56" s="45">
        <v>11161.957586123866</v>
      </c>
      <c r="D56" s="48">
        <v>4.2855921658767393</v>
      </c>
      <c r="E56" s="48">
        <f>100*(SUM(C50:C56)/SUM(C38:C44)-1)</f>
        <v>-6.5510750502842718</v>
      </c>
      <c r="F56" s="48">
        <v>-16.343408771839186</v>
      </c>
      <c r="G56" s="48">
        <f t="shared" si="0"/>
        <v>-5.2411661746267431</v>
      </c>
    </row>
    <row r="57" spans="1:7" ht="12.75" customHeight="1" x14ac:dyDescent="0.2">
      <c r="A57" s="162"/>
      <c r="B57" s="42" t="s">
        <v>16</v>
      </c>
      <c r="C57" s="45">
        <v>11082.568977534102</v>
      </c>
      <c r="D57" s="48">
        <v>-0.64893665467461448</v>
      </c>
      <c r="E57" s="48">
        <f>100*(SUM(C50:C57)/SUM(C38:C45)-1)</f>
        <v>-4.3729922598250486</v>
      </c>
      <c r="F57" s="48">
        <v>13.166216137723751</v>
      </c>
      <c r="G57" s="48">
        <f t="shared" si="0"/>
        <v>-4.2340817897128957</v>
      </c>
    </row>
    <row r="58" spans="1:7" ht="12.75" customHeight="1" x14ac:dyDescent="0.2">
      <c r="A58" s="162"/>
      <c r="B58" s="42" t="s">
        <v>17</v>
      </c>
      <c r="C58" s="45">
        <v>11024.099301402999</v>
      </c>
      <c r="D58" s="48">
        <v>-0.52758233447162128</v>
      </c>
      <c r="E58" s="48">
        <f>100*(SUM(C50:C58)/SUM(C38:C46)-1)</f>
        <v>-2.7870710320365477</v>
      </c>
      <c r="F58" s="48">
        <v>11.423510384309289</v>
      </c>
      <c r="G58" s="48">
        <f t="shared" si="0"/>
        <v>-4.4052320900657698</v>
      </c>
    </row>
    <row r="59" spans="1:7" ht="12.75" customHeight="1" x14ac:dyDescent="0.2">
      <c r="A59" s="162"/>
      <c r="B59" s="42" t="s">
        <v>18</v>
      </c>
      <c r="C59" s="45">
        <v>11481.544508666742</v>
      </c>
      <c r="D59" s="48">
        <v>4.1495018754550639</v>
      </c>
      <c r="E59" s="48">
        <f>100*(SUM(C50:C59)/SUM(C38:C47)-1)</f>
        <v>0.48872816927689744</v>
      </c>
      <c r="F59" s="48">
        <v>39.794037605145945</v>
      </c>
      <c r="G59" s="48">
        <f t="shared" si="0"/>
        <v>-0.1593998161916188</v>
      </c>
    </row>
    <row r="60" spans="1:7" ht="12.75" customHeight="1" x14ac:dyDescent="0.2">
      <c r="A60" s="162"/>
      <c r="B60" s="42" t="s">
        <v>19</v>
      </c>
      <c r="C60" s="45">
        <v>11314.910588489185</v>
      </c>
      <c r="D60" s="48">
        <v>-1.4861582433335352</v>
      </c>
      <c r="E60" s="48">
        <f>100*(SUM(C50:C60)/SUM(C38:C48)-1)</f>
        <v>2.814986057214397</v>
      </c>
      <c r="F60" s="48">
        <v>31.728240677692042</v>
      </c>
      <c r="G60" s="48">
        <f t="shared" si="0"/>
        <v>3.0329419060724394</v>
      </c>
    </row>
    <row r="61" spans="1:7" ht="12.75" customHeight="1" x14ac:dyDescent="0.2">
      <c r="A61" s="162"/>
      <c r="B61" s="42" t="s">
        <v>20</v>
      </c>
      <c r="C61" s="45">
        <v>11805.113969209458</v>
      </c>
      <c r="D61" s="48">
        <v>4.3692625527710582</v>
      </c>
      <c r="E61" s="48">
        <f>100*(SUM(C50:C61)/SUM(C38:C49)-1)</f>
        <v>5.4236443349033214</v>
      </c>
      <c r="F61" s="48">
        <v>41.488787126002727</v>
      </c>
      <c r="G61" s="48">
        <f t="shared" si="0"/>
        <v>5.4236443349033214</v>
      </c>
    </row>
    <row r="62" spans="1:7" ht="12.75" customHeight="1" x14ac:dyDescent="0.2">
      <c r="A62" s="162">
        <v>2015</v>
      </c>
      <c r="B62" s="42" t="s">
        <v>9</v>
      </c>
      <c r="C62" s="45">
        <v>12744.76</v>
      </c>
      <c r="D62" s="48">
        <v>6.4306539756462833</v>
      </c>
      <c r="E62" s="48">
        <f>100*(SUM(C62)/SUM(C50)-1)</f>
        <v>36.993209763760127</v>
      </c>
      <c r="F62" s="48">
        <v>36.993209763760127</v>
      </c>
      <c r="G62" s="48">
        <f t="shared" si="0"/>
        <v>6.4450421559979043</v>
      </c>
    </row>
    <row r="63" spans="1:7" ht="12.75" customHeight="1" x14ac:dyDescent="0.2">
      <c r="A63" s="162"/>
      <c r="B63" s="42" t="s">
        <v>10</v>
      </c>
      <c r="C63" s="45">
        <v>13787.65</v>
      </c>
      <c r="D63" s="48">
        <v>8.0179015716007171</v>
      </c>
      <c r="E63" s="48">
        <f>100*(SUM(C62:C63)/SUM(C50:C51)-1)</f>
        <v>39.627631316824051</v>
      </c>
      <c r="F63" s="48">
        <v>42.154533053339534</v>
      </c>
      <c r="G63" s="48">
        <f t="shared" si="0"/>
        <v>9.9243635906917973</v>
      </c>
    </row>
    <row r="64" spans="1:7" ht="12.75" customHeight="1" x14ac:dyDescent="0.2">
      <c r="A64" s="162"/>
      <c r="B64" s="42" t="s">
        <v>11</v>
      </c>
      <c r="C64" s="45">
        <v>5867.86</v>
      </c>
      <c r="D64" s="48">
        <v>-57.279623332461412</v>
      </c>
      <c r="E64" s="48">
        <f>100*(SUM(C62:C64)/SUM(C50:C52)-1)</f>
        <v>13.975241951743955</v>
      </c>
      <c r="F64" s="48">
        <v>-37.742859795731867</v>
      </c>
      <c r="G64" s="48">
        <f t="shared" si="0"/>
        <v>7.6544846656398047</v>
      </c>
    </row>
    <row r="65" spans="1:9" ht="12.75" customHeight="1" x14ac:dyDescent="0.2">
      <c r="A65" s="162"/>
      <c r="B65" s="42" t="s">
        <v>12</v>
      </c>
      <c r="C65" s="45">
        <v>7602.7124999999996</v>
      </c>
      <c r="D65" s="48">
        <v>24.76521509660461</v>
      </c>
      <c r="E65" s="48">
        <f>100*(SUM(C62:C65)/SUM(C50:C53)-1)</f>
        <v>3.415637162745333</v>
      </c>
      <c r="F65" s="48">
        <v>-25.858232661049573</v>
      </c>
      <c r="G65" s="48">
        <f t="shared" si="0"/>
        <v>7.1927002054760436</v>
      </c>
    </row>
    <row r="66" spans="1:9" ht="12.75" customHeight="1" x14ac:dyDescent="0.2">
      <c r="A66" s="162"/>
      <c r="B66" s="42" t="s">
        <v>13</v>
      </c>
      <c r="C66" s="45">
        <v>7849.2375000000002</v>
      </c>
      <c r="D66" s="48">
        <v>4.3273077275327143</v>
      </c>
      <c r="E66" s="48">
        <f>100*(SUM(C62:C66)/SUM(C50:C54)-1)</f>
        <v>-7.6848876984393684</v>
      </c>
      <c r="F66" s="48">
        <v>-40.328060194638063</v>
      </c>
      <c r="G66" s="48">
        <f t="shared" si="0"/>
        <v>2.0109483810215156</v>
      </c>
    </row>
    <row r="67" spans="1:9" ht="12.75" customHeight="1" x14ac:dyDescent="0.2">
      <c r="A67" s="162"/>
      <c r="B67" s="42" t="s">
        <v>14</v>
      </c>
      <c r="C67" s="45">
        <v>6338.6750000000002</v>
      </c>
      <c r="D67" s="48">
        <v>-16.418518598268463</v>
      </c>
      <c r="E67" s="48">
        <f>100*(SUM(C62:C67)/SUM(C50:C55)-1)</f>
        <v>-13.339334087251098</v>
      </c>
      <c r="F67" s="48">
        <v>-40.740924309355911</v>
      </c>
      <c r="G67" s="48">
        <f t="shared" si="0"/>
        <v>1.1207959932872269</v>
      </c>
    </row>
    <row r="68" spans="1:9" ht="12.75" customHeight="1" x14ac:dyDescent="0.2">
      <c r="A68" s="162"/>
      <c r="B68" s="42" t="s">
        <v>15</v>
      </c>
      <c r="C68" s="45">
        <v>6652.5</v>
      </c>
      <c r="D68" s="48">
        <v>8.4868830432766487</v>
      </c>
      <c r="E68" s="48">
        <f>100*(SUM(C62:C68)/SUM(C50:C56)-1)</f>
        <v>-17.438062356533514</v>
      </c>
      <c r="F68" s="48">
        <v>-40.400239396446523</v>
      </c>
      <c r="G68" s="48">
        <f t="shared" si="0"/>
        <v>-0.82337861665532364</v>
      </c>
    </row>
    <row r="69" spans="1:9" ht="12.75" customHeight="1" x14ac:dyDescent="0.2">
      <c r="A69" s="162"/>
      <c r="B69" s="42" t="s">
        <v>16</v>
      </c>
      <c r="C69" s="45">
        <v>7052.5</v>
      </c>
      <c r="D69" s="48">
        <v>7.0692678649715068</v>
      </c>
      <c r="E69" s="48">
        <f>100*(SUM(C62:C69)/SUM(C50:C57)-1)</f>
        <v>-19.912186634358221</v>
      </c>
      <c r="F69" s="48">
        <v>-36.36403243420915</v>
      </c>
      <c r="G69" s="48">
        <f t="shared" si="0"/>
        <v>-5.2541734376143729</v>
      </c>
    </row>
    <row r="70" spans="1:9" ht="12.75" customHeight="1" x14ac:dyDescent="0.2">
      <c r="A70" s="162"/>
      <c r="B70" s="42" t="s">
        <v>17</v>
      </c>
      <c r="C70" s="45">
        <v>6440.6350000000002</v>
      </c>
      <c r="D70" s="48">
        <v>-11.735967516293034</v>
      </c>
      <c r="E70" s="48">
        <f>100*(SUM(C62:C70)/SUM(C50:C58)-1)</f>
        <v>-22.405195354663576</v>
      </c>
      <c r="F70" s="48">
        <v>-41.576769004790073</v>
      </c>
      <c r="G70" s="48">
        <f t="shared" si="0"/>
        <v>-9.9291957069255972</v>
      </c>
    </row>
    <row r="71" spans="1:9" ht="12.75" customHeight="1" x14ac:dyDescent="0.2">
      <c r="A71" s="162"/>
      <c r="B71" s="42" t="s">
        <v>18</v>
      </c>
      <c r="C71" s="45">
        <v>5759.35</v>
      </c>
      <c r="D71" s="48">
        <v>-8.0260434505948339</v>
      </c>
      <c r="E71" s="48">
        <f>100*(SUM(C62:C71)/SUM(C50:C59)-1)</f>
        <v>-25.341119972490599</v>
      </c>
      <c r="F71" s="48">
        <v>-49.838194716289216</v>
      </c>
      <c r="G71" s="48">
        <f t="shared" si="0"/>
        <v>-16.905803626765149</v>
      </c>
    </row>
    <row r="72" spans="1:9" ht="12.75" customHeight="1" x14ac:dyDescent="0.2">
      <c r="A72" s="162"/>
      <c r="B72" s="42" t="s">
        <v>19</v>
      </c>
      <c r="C72" s="45">
        <v>3954.4500000000003</v>
      </c>
      <c r="D72" s="48">
        <v>-31.799725951394198</v>
      </c>
      <c r="E72" s="48">
        <f>100*(SUM(C62:C72)/SUM(C50:C60)-1)</f>
        <v>-29.129682616496723</v>
      </c>
      <c r="F72" s="48">
        <v>-65.0509832218832</v>
      </c>
      <c r="G72" s="48">
        <f t="shared" si="0"/>
        <v>-24.488111468650906</v>
      </c>
    </row>
    <row r="73" spans="1:9" ht="12.75" customHeight="1" x14ac:dyDescent="0.2">
      <c r="A73" s="162"/>
      <c r="B73" s="42" t="s">
        <v>20</v>
      </c>
      <c r="C73" s="45">
        <v>4105.3500000000004</v>
      </c>
      <c r="D73" s="48">
        <v>3.1714923147086793</v>
      </c>
      <c r="E73" s="48">
        <f>100*(SUM(C62:C73)/SUM(C50:C61)-1)</f>
        <v>-32.397236825818176</v>
      </c>
      <c r="F73" s="48">
        <v>-65.223969792178821</v>
      </c>
      <c r="G73" s="48">
        <f t="shared" si="0"/>
        <v>-32.397236825818176</v>
      </c>
    </row>
    <row r="74" spans="1:9" ht="12.75" customHeight="1" x14ac:dyDescent="0.2">
      <c r="A74" s="162">
        <v>2016</v>
      </c>
      <c r="B74" s="42" t="s">
        <v>9</v>
      </c>
      <c r="C74" s="45">
        <v>5413.5</v>
      </c>
      <c r="D74" s="48">
        <f t="shared" ref="D74:D122" si="1">100*(C74/C73-1)</f>
        <v>31.864518250575458</v>
      </c>
      <c r="E74" s="48">
        <f>100*(SUM(C74)/SUM(C62)-1)</f>
        <v>-57.523719552192432</v>
      </c>
      <c r="F74" s="48">
        <f t="shared" ref="F74:F135" si="2">100*(C74/C62-1)</f>
        <v>-57.523719552192432</v>
      </c>
      <c r="G74" s="48">
        <f t="shared" si="0"/>
        <v>-39.612983024875327</v>
      </c>
      <c r="H74" s="62"/>
      <c r="I74" s="51"/>
    </row>
    <row r="75" spans="1:9" ht="12.75" customHeight="1" x14ac:dyDescent="0.2">
      <c r="A75" s="162"/>
      <c r="B75" s="42" t="s">
        <v>10</v>
      </c>
      <c r="C75" s="45">
        <v>5307.91</v>
      </c>
      <c r="D75" s="48">
        <f t="shared" si="1"/>
        <v>-1.9504941350327876</v>
      </c>
      <c r="E75" s="48">
        <f>100*(SUM(C74:C75)/SUM(C62:C63)-1)</f>
        <v>-59.591269696194203</v>
      </c>
      <c r="F75" s="48">
        <f t="shared" si="2"/>
        <v>-61.502431523863741</v>
      </c>
      <c r="G75" s="48">
        <f t="shared" si="0"/>
        <v>-47.550712644244605</v>
      </c>
      <c r="H75" s="62"/>
      <c r="I75" s="51"/>
    </row>
    <row r="76" spans="1:9" ht="12.75" customHeight="1" x14ac:dyDescent="0.2">
      <c r="A76" s="162"/>
      <c r="B76" s="42" t="s">
        <v>11</v>
      </c>
      <c r="C76" s="45">
        <v>1481.75</v>
      </c>
      <c r="D76" s="48">
        <f t="shared" si="1"/>
        <v>-72.084115970315992</v>
      </c>
      <c r="E76" s="48">
        <f>100*(SUM(C74:C76)/SUM(C62:C64)-1)</f>
        <v>-62.336239790594341</v>
      </c>
      <c r="F76" s="48">
        <f t="shared" si="2"/>
        <v>-74.748034206678412</v>
      </c>
      <c r="G76" s="48">
        <f t="shared" si="0"/>
        <v>-49.426288545264626</v>
      </c>
      <c r="H76" s="62"/>
      <c r="I76" s="51"/>
    </row>
    <row r="77" spans="1:9" ht="12.75" customHeight="1" x14ac:dyDescent="0.2">
      <c r="A77" s="162"/>
      <c r="B77" s="42" t="s">
        <v>12</v>
      </c>
      <c r="C77" s="45">
        <v>2789.66</v>
      </c>
      <c r="D77" s="48">
        <f t="shared" si="1"/>
        <v>88.267926438333035</v>
      </c>
      <c r="E77" s="48">
        <f>100*(SUM(C74:C77)/SUM(C62:C65)-1)</f>
        <v>-62.520744546984709</v>
      </c>
      <c r="F77" s="48">
        <f t="shared" si="2"/>
        <v>-63.307043374321992</v>
      </c>
      <c r="G77" s="48">
        <f t="shared" si="0"/>
        <v>-52.062147286462071</v>
      </c>
      <c r="H77" s="62"/>
      <c r="I77" s="51"/>
    </row>
    <row r="78" spans="1:9" ht="12.75" customHeight="1" x14ac:dyDescent="0.2">
      <c r="A78" s="162"/>
      <c r="B78" s="42" t="s">
        <v>13</v>
      </c>
      <c r="C78" s="45">
        <v>2634.5</v>
      </c>
      <c r="D78" s="48">
        <f t="shared" si="1"/>
        <v>-5.5619681251478648</v>
      </c>
      <c r="E78" s="48">
        <f>100*(SUM(C74:C78)/SUM(C62:C66)-1)</f>
        <v>-63.163004767594899</v>
      </c>
      <c r="F78" s="48">
        <f t="shared" si="2"/>
        <v>-66.436230270774715</v>
      </c>
      <c r="G78" s="48">
        <f t="shared" si="0"/>
        <v>-54.175561146467558</v>
      </c>
      <c r="H78" s="62"/>
      <c r="I78" s="51"/>
    </row>
    <row r="79" spans="1:9" ht="12.75" customHeight="1" x14ac:dyDescent="0.2">
      <c r="A79" s="162"/>
      <c r="B79" s="42" t="s">
        <v>14</v>
      </c>
      <c r="C79" s="45">
        <v>1722.75</v>
      </c>
      <c r="D79" s="48">
        <f t="shared" si="1"/>
        <v>-34.608085025621563</v>
      </c>
      <c r="E79" s="48">
        <f>100*(SUM(C74:C79)/SUM(C62:C67)-1)</f>
        <v>-64.292765417511561</v>
      </c>
      <c r="F79" s="48">
        <f t="shared" si="2"/>
        <v>-72.82160703932604</v>
      </c>
      <c r="G79" s="48">
        <f t="shared" si="0"/>
        <v>-56.32117079246779</v>
      </c>
      <c r="H79" s="62"/>
      <c r="I79" s="51"/>
    </row>
    <row r="80" spans="1:9" ht="12.75" customHeight="1" x14ac:dyDescent="0.2">
      <c r="A80" s="162"/>
      <c r="B80" s="42" t="s">
        <v>15</v>
      </c>
      <c r="C80" s="45">
        <v>900.2</v>
      </c>
      <c r="D80" s="48">
        <f t="shared" si="1"/>
        <v>-47.746335800319251</v>
      </c>
      <c r="E80" s="48">
        <f>100*(SUM(C74:C80)/SUM(C62:C68)-1)</f>
        <v>-66.717389784051335</v>
      </c>
      <c r="F80" s="48">
        <f t="shared" si="2"/>
        <v>-86.468245020668917</v>
      </c>
      <c r="G80" s="48">
        <f t="shared" si="0"/>
        <v>-59.539009326312708</v>
      </c>
      <c r="H80" s="62"/>
      <c r="I80" s="51"/>
    </row>
    <row r="81" spans="1:9" ht="12.75" customHeight="1" x14ac:dyDescent="0.2">
      <c r="A81" s="162"/>
      <c r="B81" s="42" t="s">
        <v>16</v>
      </c>
      <c r="C81" s="45">
        <v>2021.13</v>
      </c>
      <c r="D81" s="48">
        <f t="shared" si="1"/>
        <v>124.52010664296824</v>
      </c>
      <c r="E81" s="48">
        <f>100*(SUM(C74:C81)/SUM(C62:C69)-1)</f>
        <v>-67.197722336527121</v>
      </c>
      <c r="F81" s="48">
        <f t="shared" si="2"/>
        <v>-71.341651896490603</v>
      </c>
      <c r="G81" s="48">
        <f t="shared" si="0"/>
        <v>-62.53470817503235</v>
      </c>
      <c r="H81" s="62"/>
      <c r="I81" s="51"/>
    </row>
    <row r="82" spans="1:9" ht="12.75" customHeight="1" x14ac:dyDescent="0.2">
      <c r="A82" s="162"/>
      <c r="B82" s="42" t="s">
        <v>17</v>
      </c>
      <c r="C82" s="45">
        <v>3685</v>
      </c>
      <c r="D82" s="48">
        <f t="shared" si="1"/>
        <v>82.323749585627823</v>
      </c>
      <c r="E82" s="48">
        <f>100*(SUM(C74:C82)/SUM(C62:C70)-1)</f>
        <v>-65.08257783891716</v>
      </c>
      <c r="F82" s="48">
        <f t="shared" si="2"/>
        <v>-42.785144632478008</v>
      </c>
      <c r="G82" s="48">
        <f t="shared" si="0"/>
        <v>-63.487934578545726</v>
      </c>
      <c r="H82" s="62"/>
      <c r="I82" s="51"/>
    </row>
    <row r="83" spans="1:9" ht="12.75" customHeight="1" x14ac:dyDescent="0.2">
      <c r="A83" s="162"/>
      <c r="B83" s="42" t="s">
        <v>18</v>
      </c>
      <c r="C83" s="45">
        <v>3007.5</v>
      </c>
      <c r="D83" s="48">
        <f t="shared" si="1"/>
        <v>-18.385345997286294</v>
      </c>
      <c r="E83" s="48">
        <f>100*(SUM(C74:C83)/SUM(C62:C71)-1)</f>
        <v>-63.838464600176678</v>
      </c>
      <c r="F83" s="48">
        <f t="shared" si="2"/>
        <v>-47.780565515205708</v>
      </c>
      <c r="G83" s="48">
        <f t="shared" si="0"/>
        <v>-64.129849795286731</v>
      </c>
      <c r="H83" s="62"/>
      <c r="I83" s="51"/>
    </row>
    <row r="84" spans="1:9" ht="12.75" customHeight="1" x14ac:dyDescent="0.2">
      <c r="A84" s="162"/>
      <c r="B84" s="42" t="s">
        <v>19</v>
      </c>
      <c r="C84" s="45">
        <v>2782.25</v>
      </c>
      <c r="D84" s="48">
        <f t="shared" si="1"/>
        <v>-7.4896093100581869</v>
      </c>
      <c r="E84" s="48">
        <f>100*(SUM(C74:C84)/SUM(C62:C72)-1)</f>
        <v>-62.229595053344823</v>
      </c>
      <c r="F84" s="48">
        <f t="shared" si="2"/>
        <v>-29.642554590398163</v>
      </c>
      <c r="G84" s="48">
        <f t="shared" si="0"/>
        <v>-62.598368422855401</v>
      </c>
      <c r="H84" s="62"/>
      <c r="I84" s="51"/>
    </row>
    <row r="85" spans="1:9" ht="12.75" customHeight="1" x14ac:dyDescent="0.2">
      <c r="A85" s="162"/>
      <c r="B85" s="42" t="s">
        <v>20</v>
      </c>
      <c r="C85" s="45">
        <v>3439.5</v>
      </c>
      <c r="D85" s="48">
        <f t="shared" si="1"/>
        <v>23.622967023092812</v>
      </c>
      <c r="E85" s="48">
        <f>100*(SUM(C74:C85)/SUM(C62:C73)-1)</f>
        <v>-60.086916691017535</v>
      </c>
      <c r="F85" s="48">
        <f t="shared" si="2"/>
        <v>-16.219079981000405</v>
      </c>
      <c r="G85" s="48">
        <f t="shared" si="0"/>
        <v>-60.086916691017535</v>
      </c>
      <c r="H85" s="62"/>
      <c r="I85" s="51"/>
    </row>
    <row r="86" spans="1:9" ht="12.75" customHeight="1" x14ac:dyDescent="0.2">
      <c r="A86" s="162">
        <v>2017</v>
      </c>
      <c r="B86" s="42" t="s">
        <v>9</v>
      </c>
      <c r="C86" s="45">
        <v>3405.25</v>
      </c>
      <c r="D86" s="48">
        <f t="shared" si="1"/>
        <v>-0.99578427096961297</v>
      </c>
      <c r="E86" s="48">
        <f>100*(SUM(C86)/SUM(C74)-1)</f>
        <v>-37.097072134478616</v>
      </c>
      <c r="F86" s="48">
        <f t="shared" si="2"/>
        <v>-37.097072134478616</v>
      </c>
      <c r="G86" s="48">
        <f t="shared" si="0"/>
        <v>-58.951267451099554</v>
      </c>
      <c r="H86" s="62"/>
      <c r="I86" s="51"/>
    </row>
    <row r="87" spans="1:9" ht="12.75" customHeight="1" x14ac:dyDescent="0.2">
      <c r="A87" s="162"/>
      <c r="B87" s="42" t="s">
        <v>10</v>
      </c>
      <c r="C87" s="45">
        <v>4148.75</v>
      </c>
      <c r="D87" s="48">
        <f t="shared" si="1"/>
        <v>21.833932897731433</v>
      </c>
      <c r="E87" s="48">
        <f>100*(SUM(C86:C87)/SUM(C74:C75)-1)</f>
        <v>-29.542849308066753</v>
      </c>
      <c r="F87" s="48">
        <f t="shared" si="2"/>
        <v>-21.838350687935549</v>
      </c>
      <c r="G87" s="48">
        <f t="shared" si="0"/>
        <v>-55.742094650221688</v>
      </c>
      <c r="H87" s="62"/>
      <c r="I87" s="51"/>
    </row>
    <row r="88" spans="1:9" ht="12.75" customHeight="1" x14ac:dyDescent="0.2">
      <c r="A88" s="162"/>
      <c r="B88" s="42" t="s">
        <v>11</v>
      </c>
      <c r="C88" s="45">
        <v>6040</v>
      </c>
      <c r="D88" s="48">
        <f t="shared" si="1"/>
        <v>45.586019885507682</v>
      </c>
      <c r="E88" s="48">
        <f>100*(SUM(C86:C88)/SUM(C74:C76)-1)</f>
        <v>11.397375761687956</v>
      </c>
      <c r="F88" s="48">
        <f t="shared" si="2"/>
        <v>307.62611776615489</v>
      </c>
      <c r="G88" s="48">
        <f t="shared" si="0"/>
        <v>-46.178252426441581</v>
      </c>
      <c r="H88" s="62"/>
      <c r="I88" s="51"/>
    </row>
    <row r="89" spans="1:9" ht="12.75" customHeight="1" x14ac:dyDescent="0.2">
      <c r="A89" s="162"/>
      <c r="B89" s="42" t="s">
        <v>12</v>
      </c>
      <c r="C89" s="45">
        <v>1417.25</v>
      </c>
      <c r="D89" s="48">
        <f t="shared" si="1"/>
        <v>-76.535596026490069</v>
      </c>
      <c r="E89" s="48">
        <f>100*(SUM(C86:C89)/SUM(C74:C77)-1)</f>
        <v>0.12292550700936378</v>
      </c>
      <c r="F89" s="48">
        <f t="shared" si="2"/>
        <v>-49.196317830846766</v>
      </c>
      <c r="G89" s="48">
        <f t="shared" si="0"/>
        <v>-44.249281035664957</v>
      </c>
      <c r="H89" s="62"/>
      <c r="I89" s="51"/>
    </row>
    <row r="90" spans="1:9" ht="12.75" customHeight="1" x14ac:dyDescent="0.2">
      <c r="A90" s="162"/>
      <c r="B90" s="42" t="s">
        <v>13</v>
      </c>
      <c r="C90" s="45">
        <v>2661.95</v>
      </c>
      <c r="D90" s="48">
        <f t="shared" si="1"/>
        <v>87.825013229846533</v>
      </c>
      <c r="E90" s="48">
        <f>100*(SUM(C86:C90)/SUM(C74:C78)-1)</f>
        <v>0.26027779605748425</v>
      </c>
      <c r="F90" s="48">
        <f t="shared" si="2"/>
        <v>1.0419434427785035</v>
      </c>
      <c r="G90" s="48">
        <f t="shared" si="0"/>
        <v>-39.183401293750919</v>
      </c>
      <c r="H90" s="62"/>
      <c r="I90" s="51"/>
    </row>
    <row r="91" spans="1:9" ht="12.75" customHeight="1" x14ac:dyDescent="0.2">
      <c r="A91" s="162"/>
      <c r="B91" s="42" t="s">
        <v>14</v>
      </c>
      <c r="C91" s="45">
        <v>1897.8125</v>
      </c>
      <c r="D91" s="48">
        <f t="shared" si="1"/>
        <v>-28.705929863445967</v>
      </c>
      <c r="E91" s="48">
        <f>100*(SUM(C86:C91)/SUM(C74:C79)-1)</f>
        <v>1.1418175748201476</v>
      </c>
      <c r="F91" s="48">
        <f t="shared" si="2"/>
        <v>10.161805253228851</v>
      </c>
      <c r="G91" s="48">
        <f t="shared" si="0"/>
        <v>-33.589629944599885</v>
      </c>
      <c r="H91" s="62"/>
      <c r="I91" s="51"/>
    </row>
    <row r="92" spans="1:9" ht="12.75" customHeight="1" x14ac:dyDescent="0.2">
      <c r="A92" s="162"/>
      <c r="B92" s="42" t="s">
        <v>15</v>
      </c>
      <c r="C92" s="45">
        <v>1172</v>
      </c>
      <c r="D92" s="48">
        <f t="shared" si="1"/>
        <v>-38.244689609748065</v>
      </c>
      <c r="E92" s="48">
        <f>100*(SUM(C86:C92)/SUM(C74:C80)-1)</f>
        <v>2.4332638527782668</v>
      </c>
      <c r="F92" s="48">
        <f t="shared" si="2"/>
        <v>30.19329037991556</v>
      </c>
      <c r="G92" s="48">
        <f t="shared" si="0"/>
        <v>-24.986383721395967</v>
      </c>
      <c r="H92" s="62"/>
      <c r="I92" s="51"/>
    </row>
    <row r="93" spans="1:9" ht="12.75" customHeight="1" x14ac:dyDescent="0.2">
      <c r="A93" s="162"/>
      <c r="B93" s="42" t="s">
        <v>16</v>
      </c>
      <c r="C93" s="45">
        <v>2204.25</v>
      </c>
      <c r="D93" s="48">
        <f t="shared" si="1"/>
        <v>88.075938566552892</v>
      </c>
      <c r="E93" s="48">
        <f>100*(SUM(C86:C93)/SUM(C74:C81)-1)</f>
        <v>3.0346655351706664</v>
      </c>
      <c r="F93" s="48">
        <f t="shared" si="2"/>
        <v>9.0602781612266305</v>
      </c>
      <c r="G93" s="48">
        <f t="shared" si="0"/>
        <v>-15.681840277904325</v>
      </c>
      <c r="H93" s="62"/>
      <c r="I93" s="51"/>
    </row>
    <row r="94" spans="1:9" ht="12.75" customHeight="1" x14ac:dyDescent="0.2">
      <c r="A94" s="162"/>
      <c r="B94" s="42" t="s">
        <v>17</v>
      </c>
      <c r="C94" s="45">
        <v>2110.25</v>
      </c>
      <c r="D94" s="48">
        <f t="shared" si="1"/>
        <v>-4.2644890552342112</v>
      </c>
      <c r="E94" s="48">
        <f>100*(SUM(C86:C94)/SUM(C74:C82)-1)</f>
        <v>-3.4630669122066249</v>
      </c>
      <c r="F94" s="48">
        <f t="shared" si="2"/>
        <v>-42.734056987788328</v>
      </c>
      <c r="G94" s="48">
        <f t="shared" si="0"/>
        <v>-13.799400636823378</v>
      </c>
      <c r="H94" s="62"/>
      <c r="I94" s="51"/>
    </row>
    <row r="95" spans="1:9" ht="12.75" customHeight="1" x14ac:dyDescent="0.2">
      <c r="A95" s="162"/>
      <c r="B95" s="42" t="s">
        <v>18</v>
      </c>
      <c r="C95" s="45">
        <v>3450.77</v>
      </c>
      <c r="D95" s="48">
        <f t="shared" si="1"/>
        <v>63.524226987323786</v>
      </c>
      <c r="E95" s="48">
        <f>100*(SUM(C86:C95)/SUM(C74:C83)-1)</f>
        <v>-1.5730530073643445</v>
      </c>
      <c r="F95" s="48">
        <f t="shared" si="2"/>
        <v>14.7388196176226</v>
      </c>
      <c r="G95" s="48">
        <f t="shared" si="0"/>
        <v>-6.1951331174355806</v>
      </c>
      <c r="H95" s="62"/>
      <c r="I95" s="51"/>
    </row>
    <row r="96" spans="1:9" ht="12.75" customHeight="1" x14ac:dyDescent="0.2">
      <c r="A96" s="162"/>
      <c r="B96" s="42" t="s">
        <v>19</v>
      </c>
      <c r="C96" s="45">
        <v>2968.39</v>
      </c>
      <c r="D96" s="48">
        <f t="shared" si="1"/>
        <v>-13.978909055080468</v>
      </c>
      <c r="E96" s="48">
        <f>100*(SUM(C86:C96)/SUM(C74:C84)-1)</f>
        <v>-0.84885096303016772</v>
      </c>
      <c r="F96" s="48">
        <f t="shared" si="2"/>
        <v>6.6902686674453982</v>
      </c>
      <c r="G96" s="48">
        <f t="shared" si="0"/>
        <v>-2.6088936306709609</v>
      </c>
      <c r="H96" s="62"/>
      <c r="I96" s="51"/>
    </row>
    <row r="97" spans="1:11" ht="12.75" customHeight="1" x14ac:dyDescent="0.2">
      <c r="A97" s="162"/>
      <c r="B97" s="42" t="s">
        <v>20</v>
      </c>
      <c r="C97" s="45">
        <v>2972</v>
      </c>
      <c r="D97" s="48">
        <f t="shared" si="1"/>
        <v>0.12161474738832112</v>
      </c>
      <c r="E97" s="48">
        <f>100*(SUM(C86:C97)/SUM(C74:C85)-1)</f>
        <v>-2.0945399616036697</v>
      </c>
      <c r="F97" s="48">
        <f t="shared" si="2"/>
        <v>-13.592091873818868</v>
      </c>
      <c r="G97" s="48">
        <f t="shared" si="0"/>
        <v>-2.0945399616036697</v>
      </c>
      <c r="H97" s="62"/>
      <c r="I97" s="51"/>
    </row>
    <row r="98" spans="1:11" ht="12.75" customHeight="1" x14ac:dyDescent="0.2">
      <c r="A98" s="162">
        <v>2018</v>
      </c>
      <c r="B98" s="42" t="s">
        <v>9</v>
      </c>
      <c r="C98" s="45">
        <v>2242.25</v>
      </c>
      <c r="D98" s="48">
        <f t="shared" si="1"/>
        <v>-24.554172274562582</v>
      </c>
      <c r="E98" s="48">
        <f>100*(SUM(C98)/SUM(C86)-1)</f>
        <v>-34.153145877688864</v>
      </c>
      <c r="F98" s="48">
        <f t="shared" si="2"/>
        <v>-34.153145877688864</v>
      </c>
      <c r="G98" s="48">
        <f t="shared" si="0"/>
        <v>0.32634413787697714</v>
      </c>
      <c r="H98" s="62"/>
      <c r="I98" s="51"/>
    </row>
    <row r="99" spans="1:11" ht="12.75" customHeight="1" x14ac:dyDescent="0.2">
      <c r="A99" s="162"/>
      <c r="B99" s="42" t="s">
        <v>10</v>
      </c>
      <c r="C99" s="45">
        <v>2559.5</v>
      </c>
      <c r="D99" s="48">
        <f t="shared" si="1"/>
        <v>14.148734530047946</v>
      </c>
      <c r="E99" s="48">
        <f>100*(SUM(C98:C99)/SUM(C86:C87)-1)</f>
        <v>-36.434339422822347</v>
      </c>
      <c r="F99" s="48">
        <f t="shared" si="2"/>
        <v>-38.306718891232293</v>
      </c>
      <c r="G99" s="48">
        <f t="shared" si="0"/>
        <v>-1.0051067766373212</v>
      </c>
      <c r="H99" s="62"/>
      <c r="I99" s="51"/>
    </row>
    <row r="100" spans="1:11" ht="12.75" customHeight="1" x14ac:dyDescent="0.2">
      <c r="A100" s="162"/>
      <c r="B100" s="42" t="s">
        <v>11</v>
      </c>
      <c r="C100" s="45">
        <v>3593.5</v>
      </c>
      <c r="D100" s="48">
        <f t="shared" si="1"/>
        <v>40.39851533502636</v>
      </c>
      <c r="E100" s="48">
        <f>100*(SUM(C98:C100)/SUM(C86:C88)-1)</f>
        <v>-38.242974841841992</v>
      </c>
      <c r="F100" s="48">
        <f t="shared" si="2"/>
        <v>-40.504966887417218</v>
      </c>
      <c r="G100" s="48">
        <f t="shared" si="0"/>
        <v>-20.030810774899386</v>
      </c>
      <c r="H100" s="62"/>
      <c r="I100" s="51"/>
    </row>
    <row r="101" spans="1:11" ht="12.75" customHeight="1" x14ac:dyDescent="0.2">
      <c r="A101" s="162"/>
      <c r="B101" s="42" t="s">
        <v>12</v>
      </c>
      <c r="C101" s="45">
        <v>1494</v>
      </c>
      <c r="D101" s="48">
        <f t="shared" si="1"/>
        <v>-58.424933908445809</v>
      </c>
      <c r="E101" s="48">
        <f>100*(SUM(C98:C101)/SUM(C86:C89)-1)</f>
        <v>-34.121075859771842</v>
      </c>
      <c r="F101" s="48">
        <f t="shared" si="2"/>
        <v>5.4154171811606977</v>
      </c>
      <c r="G101" s="48">
        <f t="shared" ref="G101:G164" si="3">100*(SUM(C90:C101)/SUM(C78:C89)-1)</f>
        <v>-16.695245267025872</v>
      </c>
      <c r="H101" s="62"/>
      <c r="I101" s="51"/>
    </row>
    <row r="102" spans="1:11" ht="12.75" customHeight="1" x14ac:dyDescent="0.2">
      <c r="A102" s="162"/>
      <c r="B102" s="42" t="s">
        <v>13</v>
      </c>
      <c r="C102" s="45">
        <v>3487.7</v>
      </c>
      <c r="D102" s="48">
        <f t="shared" si="1"/>
        <v>133.44712182061579</v>
      </c>
      <c r="E102" s="48">
        <f>100*(SUM(C98:C102)/SUM(C86:C90)-1)</f>
        <v>-24.309406332752413</v>
      </c>
      <c r="F102" s="48">
        <f t="shared" si="2"/>
        <v>31.020492496102481</v>
      </c>
      <c r="G102" s="48">
        <f t="shared" si="3"/>
        <v>-14.416369371412474</v>
      </c>
      <c r="H102" s="62"/>
      <c r="I102" s="51"/>
    </row>
    <row r="103" spans="1:11" ht="12.75" customHeight="1" x14ac:dyDescent="0.2">
      <c r="A103" s="162"/>
      <c r="B103" s="42" t="s">
        <v>14</v>
      </c>
      <c r="C103" s="45">
        <v>3825.7</v>
      </c>
      <c r="D103" s="48">
        <f t="shared" si="1"/>
        <v>9.6912005046305474</v>
      </c>
      <c r="E103" s="48">
        <f>100*(SUM(C98:C103)/SUM(C86:C91)-1)</f>
        <v>-12.10137952750272</v>
      </c>
      <c r="F103" s="48">
        <f t="shared" si="2"/>
        <v>101.58471924913553</v>
      </c>
      <c r="G103" s="48">
        <f t="shared" si="3"/>
        <v>-9.3945287166507185</v>
      </c>
      <c r="H103" s="62"/>
      <c r="I103" s="51"/>
    </row>
    <row r="104" spans="1:11" ht="12.75" customHeight="1" x14ac:dyDescent="0.2">
      <c r="A104" s="162"/>
      <c r="B104" s="42" t="s">
        <v>15</v>
      </c>
      <c r="C104" s="45">
        <v>2510.4499999999998</v>
      </c>
      <c r="D104" s="48">
        <f t="shared" si="1"/>
        <v>-34.379329273074212</v>
      </c>
      <c r="E104" s="48">
        <f>100*(SUM(C98:C104)/SUM(C86:C92)-1)</f>
        <v>-4.9651057193356056</v>
      </c>
      <c r="F104" s="48">
        <f t="shared" si="2"/>
        <v>114.20221843003411</v>
      </c>
      <c r="G104" s="48">
        <f t="shared" si="3"/>
        <v>-6.3333360660797648</v>
      </c>
      <c r="H104" s="62"/>
      <c r="I104" s="51"/>
    </row>
    <row r="105" spans="1:11" ht="12.75" customHeight="1" x14ac:dyDescent="0.2">
      <c r="A105" s="162"/>
      <c r="B105" s="42" t="s">
        <v>16</v>
      </c>
      <c r="C105" s="45">
        <v>1689.8</v>
      </c>
      <c r="D105" s="48">
        <f t="shared" si="1"/>
        <v>-32.689358481547124</v>
      </c>
      <c r="E105" s="48">
        <f>100*(SUM(C98:C105)/SUM(C86:C93)-1)</f>
        <v>-6.7300511335502406</v>
      </c>
      <c r="F105" s="48">
        <f t="shared" si="2"/>
        <v>-23.339004196438694</v>
      </c>
      <c r="G105" s="48">
        <f t="shared" si="3"/>
        <v>-8.246173387137512</v>
      </c>
      <c r="H105" s="62"/>
      <c r="I105" s="51"/>
    </row>
    <row r="106" spans="1:11" ht="12.75" customHeight="1" x14ac:dyDescent="0.2">
      <c r="A106" s="162"/>
      <c r="B106" s="42" t="s">
        <v>17</v>
      </c>
      <c r="C106" s="45">
        <v>2094.75</v>
      </c>
      <c r="D106" s="48">
        <f t="shared" si="1"/>
        <v>23.964374482187246</v>
      </c>
      <c r="E106" s="48">
        <f>100*(SUM(C98:C106)/SUM(C86:C94)-1)</f>
        <v>-6.2251290905272372</v>
      </c>
      <c r="F106" s="48">
        <f t="shared" si="2"/>
        <v>-0.73451012913161584</v>
      </c>
      <c r="G106" s="48">
        <f t="shared" si="3"/>
        <v>-4.077236805312257</v>
      </c>
      <c r="H106" s="63"/>
      <c r="I106" s="51"/>
    </row>
    <row r="107" spans="1:11" ht="12.75" customHeight="1" x14ac:dyDescent="0.2">
      <c r="A107" s="162"/>
      <c r="B107" s="42" t="s">
        <v>18</v>
      </c>
      <c r="C107" s="45">
        <v>2250</v>
      </c>
      <c r="D107" s="48">
        <f t="shared" si="1"/>
        <v>7.4113856068743322</v>
      </c>
      <c r="E107" s="48">
        <f>100*(SUM(C98:C107)/SUM(C86:C95)-1)</f>
        <v>-9.6836156299489495</v>
      </c>
      <c r="F107" s="48">
        <f>100*(C107/C95-1)</f>
        <v>-34.797161213294423</v>
      </c>
      <c r="G107" s="48">
        <f t="shared" si="3"/>
        <v>-8.7589681927305989</v>
      </c>
      <c r="H107" s="63"/>
      <c r="I107" s="51"/>
    </row>
    <row r="108" spans="1:11" ht="12.75" customHeight="1" x14ac:dyDescent="0.2">
      <c r="A108" s="162"/>
      <c r="B108" s="42" t="s">
        <v>19</v>
      </c>
      <c r="C108" s="45">
        <v>2416.62</v>
      </c>
      <c r="D108" s="48">
        <f t="shared" si="1"/>
        <v>7.4053333333333304</v>
      </c>
      <c r="E108" s="48">
        <f>100*(SUM(C98:C108)/SUM(C86:C96)-1)</f>
        <v>-10.523356622273205</v>
      </c>
      <c r="F108" s="48">
        <f t="shared" si="2"/>
        <v>-18.588190904833933</v>
      </c>
      <c r="G108" s="48">
        <f t="shared" si="3"/>
        <v>-10.825649632702438</v>
      </c>
      <c r="H108" s="63"/>
      <c r="I108" s="51"/>
    </row>
    <row r="109" spans="1:11" ht="12.75" customHeight="1" x14ac:dyDescent="0.2">
      <c r="A109" s="162"/>
      <c r="B109" s="42" t="s">
        <v>20</v>
      </c>
      <c r="C109" s="45">
        <v>2232.75</v>
      </c>
      <c r="D109" s="48">
        <f t="shared" si="1"/>
        <v>-7.6085607170345293</v>
      </c>
      <c r="E109" s="48">
        <f>100*(SUM(C98:C109)/SUM(C86:C97)-1)</f>
        <v>-11.761418382667721</v>
      </c>
      <c r="F109" s="48">
        <f t="shared" si="2"/>
        <v>-24.873822341857334</v>
      </c>
      <c r="G109" s="48">
        <f t="shared" si="3"/>
        <v>-11.761418382667721</v>
      </c>
      <c r="H109" s="63"/>
      <c r="I109" s="51"/>
    </row>
    <row r="110" spans="1:11" ht="12.75" customHeight="1" x14ac:dyDescent="0.2">
      <c r="A110" s="162">
        <v>2019</v>
      </c>
      <c r="B110" s="42" t="s">
        <v>9</v>
      </c>
      <c r="C110" s="45">
        <v>1630.75</v>
      </c>
      <c r="D110" s="48">
        <f t="shared" si="1"/>
        <v>-26.962266263576307</v>
      </c>
      <c r="E110" s="48">
        <f>100*(SUM(C110)/SUM(C98)-1)</f>
        <v>-27.271713680454901</v>
      </c>
      <c r="F110" s="48">
        <f t="shared" si="2"/>
        <v>-27.271713680454901</v>
      </c>
      <c r="G110" s="48">
        <f t="shared" si="3"/>
        <v>-10.515492814513516</v>
      </c>
      <c r="H110" s="63"/>
      <c r="I110" s="51"/>
    </row>
    <row r="111" spans="1:11" ht="12.75" customHeight="1" x14ac:dyDescent="0.2">
      <c r="A111" s="162"/>
      <c r="B111" s="42" t="s">
        <v>10</v>
      </c>
      <c r="C111" s="45">
        <v>4190</v>
      </c>
      <c r="D111" s="48">
        <f t="shared" si="1"/>
        <v>156.93699218151158</v>
      </c>
      <c r="E111" s="48">
        <f>100*(SUM(C110:C111)/SUM(C98:C99)-1)</f>
        <v>21.221429687093242</v>
      </c>
      <c r="F111" s="48">
        <f t="shared" si="2"/>
        <v>63.70384840789216</v>
      </c>
      <c r="G111" s="48">
        <f t="shared" si="3"/>
        <v>-0.88465031029921759</v>
      </c>
      <c r="H111" s="63"/>
      <c r="I111" s="51"/>
      <c r="J111" s="54"/>
      <c r="K111" s="51"/>
    </row>
    <row r="112" spans="1:11" ht="12.75" customHeight="1" x14ac:dyDescent="0.2">
      <c r="A112" s="162"/>
      <c r="B112" s="42" t="s">
        <v>11</v>
      </c>
      <c r="C112" s="45">
        <v>1304.5</v>
      </c>
      <c r="D112" s="48">
        <f t="shared" si="1"/>
        <v>-68.866348448687347</v>
      </c>
      <c r="E112" s="48">
        <f>100*(SUM(C110:C112)/SUM(C98:C100)-1)</f>
        <v>-15.127601917751111</v>
      </c>
      <c r="F112" s="48">
        <f t="shared" si="2"/>
        <v>-63.69834423264227</v>
      </c>
      <c r="G112" s="48">
        <f t="shared" si="3"/>
        <v>-0.42018060047852579</v>
      </c>
      <c r="H112" s="63"/>
      <c r="I112" s="51"/>
      <c r="J112" s="54"/>
      <c r="K112" s="51"/>
    </row>
    <row r="113" spans="1:12" ht="12.75" customHeight="1" x14ac:dyDescent="0.2">
      <c r="A113" s="162"/>
      <c r="B113" s="42" t="s">
        <v>12</v>
      </c>
      <c r="C113" s="45">
        <v>1615</v>
      </c>
      <c r="D113" s="48">
        <f t="shared" si="1"/>
        <v>23.802223073974705</v>
      </c>
      <c r="E113" s="48">
        <f>100*(SUM(C110:C113)/SUM(C98:C101)-1)</f>
        <v>-11.61867684607023</v>
      </c>
      <c r="F113" s="48">
        <f t="shared" si="2"/>
        <v>8.0990629183400173</v>
      </c>
      <c r="G113" s="48">
        <f t="shared" si="3"/>
        <v>-0.26819442267104199</v>
      </c>
      <c r="H113" s="63"/>
      <c r="I113" s="51"/>
      <c r="J113" s="54"/>
      <c r="L113" s="54"/>
    </row>
    <row r="114" spans="1:12" ht="12.75" customHeight="1" x14ac:dyDescent="0.2">
      <c r="A114" s="162"/>
      <c r="B114" s="42" t="s">
        <v>13</v>
      </c>
      <c r="C114" s="45">
        <v>2223.75</v>
      </c>
      <c r="D114" s="48">
        <f t="shared" si="1"/>
        <v>37.693498452012378</v>
      </c>
      <c r="E114" s="48">
        <f>100*(SUM(C110:C114)/SUM(C98:C102)-1)</f>
        <v>-18.038117807123456</v>
      </c>
      <c r="F114" s="48">
        <f t="shared" si="2"/>
        <v>-36.240215614875126</v>
      </c>
      <c r="G114" s="48">
        <f t="shared" si="3"/>
        <v>-7.1913044465996112</v>
      </c>
      <c r="H114" s="63"/>
      <c r="I114" s="51"/>
      <c r="J114" s="54"/>
    </row>
    <row r="115" spans="1:12" ht="12.75" customHeight="1" x14ac:dyDescent="0.2">
      <c r="A115" s="162"/>
      <c r="B115" s="42" t="s">
        <v>14</v>
      </c>
      <c r="C115" s="45">
        <v>2610</v>
      </c>
      <c r="D115" s="48">
        <f t="shared" si="1"/>
        <v>17.369308600337273</v>
      </c>
      <c r="E115" s="48">
        <f>100*(SUM(C110:C115)/SUM(C98:C103)-1)</f>
        <v>-21.093552446861395</v>
      </c>
      <c r="F115" s="48">
        <f t="shared" si="2"/>
        <v>-31.777191102281932</v>
      </c>
      <c r="G115" s="48">
        <f t="shared" si="3"/>
        <v>-16.558256450763732</v>
      </c>
      <c r="H115" s="63"/>
      <c r="I115" s="51"/>
      <c r="J115" s="57"/>
    </row>
    <row r="116" spans="1:12" ht="12.75" customHeight="1" x14ac:dyDescent="0.2">
      <c r="A116" s="162"/>
      <c r="B116" s="42" t="s">
        <v>15</v>
      </c>
      <c r="C116" s="45">
        <v>3226.5</v>
      </c>
      <c r="D116" s="48">
        <f t="shared" si="1"/>
        <v>23.620689655172413</v>
      </c>
      <c r="E116" s="48">
        <f>100*(SUM(C110:C116)/SUM(C98:C104)-1)</f>
        <v>-14.774946609107653</v>
      </c>
      <c r="F116" s="48">
        <f t="shared" si="2"/>
        <v>28.522774801330453</v>
      </c>
      <c r="G116" s="48">
        <f t="shared" si="3"/>
        <v>-17.75751105067933</v>
      </c>
      <c r="H116" s="63"/>
      <c r="I116" s="51"/>
      <c r="J116" s="57"/>
      <c r="K116" s="52"/>
    </row>
    <row r="117" spans="1:12" ht="12.75" customHeight="1" x14ac:dyDescent="0.2">
      <c r="A117" s="162"/>
      <c r="B117" s="42" t="s">
        <v>16</v>
      </c>
      <c r="C117" s="45">
        <v>2683.5</v>
      </c>
      <c r="D117" s="48">
        <f t="shared" si="1"/>
        <v>-16.82938168293817</v>
      </c>
      <c r="E117" s="48">
        <f>100*(SUM(C110:C117)/SUM(C98:C105)-1)</f>
        <v>-8.9656074644090307</v>
      </c>
      <c r="F117" s="48">
        <f t="shared" si="2"/>
        <v>58.805775831459343</v>
      </c>
      <c r="G117" s="48">
        <f t="shared" si="3"/>
        <v>-13.451702831635137</v>
      </c>
      <c r="H117" s="63"/>
      <c r="I117" s="51"/>
      <c r="J117" s="57"/>
    </row>
    <row r="118" spans="1:12" ht="12.75" customHeight="1" x14ac:dyDescent="0.2">
      <c r="A118" s="162"/>
      <c r="B118" s="42" t="s">
        <v>17</v>
      </c>
      <c r="C118" s="45">
        <v>5252.75</v>
      </c>
      <c r="D118" s="48">
        <f t="shared" si="1"/>
        <v>95.742500465809584</v>
      </c>
      <c r="E118" s="48">
        <f>100*(SUM(C110:C118)/SUM(C98:C106)-1)</f>
        <v>5.2732932867754823</v>
      </c>
      <c r="F118" s="48">
        <f t="shared" si="2"/>
        <v>150.75784699844851</v>
      </c>
      <c r="G118" s="48">
        <f t="shared" si="3"/>
        <v>-3.8088638658558938</v>
      </c>
      <c r="H118" s="63"/>
      <c r="I118" s="51"/>
      <c r="J118" s="56"/>
      <c r="K118" s="52"/>
    </row>
    <row r="119" spans="1:12" ht="12.75" customHeight="1" x14ac:dyDescent="0.2">
      <c r="A119" s="162"/>
      <c r="B119" s="42" t="s">
        <v>18</v>
      </c>
      <c r="C119" s="45">
        <v>3071</v>
      </c>
      <c r="D119" s="48">
        <f t="shared" si="1"/>
        <v>-41.535386226262439</v>
      </c>
      <c r="E119" s="48">
        <f>100*(SUM(C110:C119)/SUM(C98:C107)-1)</f>
        <v>8.0011185486830847</v>
      </c>
      <c r="F119" s="48">
        <f t="shared" si="2"/>
        <v>36.48888888888888</v>
      </c>
      <c r="G119" s="48">
        <f t="shared" si="3"/>
        <v>2.4270355629442575</v>
      </c>
      <c r="H119" s="63"/>
      <c r="I119" s="51"/>
      <c r="J119" s="51"/>
      <c r="K119" s="51"/>
    </row>
    <row r="120" spans="1:12" ht="12.75" customHeight="1" x14ac:dyDescent="0.2">
      <c r="A120" s="162"/>
      <c r="B120" s="42" t="s">
        <v>19</v>
      </c>
      <c r="C120" s="45">
        <v>2416.25</v>
      </c>
      <c r="D120" s="48">
        <f t="shared" si="1"/>
        <v>-21.320416802344511</v>
      </c>
      <c r="E120" s="48">
        <f>100*(SUM(C110:C120)/SUM(C98:C108)-1)</f>
        <v>7.3132731649000693</v>
      </c>
      <c r="F120" s="48">
        <f t="shared" si="2"/>
        <v>-1.5310640481325244E-2</v>
      </c>
      <c r="G120" s="48">
        <f t="shared" si="3"/>
        <v>4.240970418100809</v>
      </c>
      <c r="H120" s="63"/>
      <c r="I120" s="51"/>
      <c r="K120" s="71"/>
    </row>
    <row r="121" spans="1:12" ht="12.75" customHeight="1" x14ac:dyDescent="0.2">
      <c r="A121" s="162"/>
      <c r="B121" s="42" t="s">
        <v>20</v>
      </c>
      <c r="C121" s="45">
        <v>2282</v>
      </c>
      <c r="D121" s="48">
        <f t="shared" si="1"/>
        <v>-5.5561303673047124</v>
      </c>
      <c r="E121" s="48">
        <f>100*(SUM(C110:C121)/SUM(C98:C109)-1)</f>
        <v>6.9381143283124391</v>
      </c>
      <c r="F121" s="48">
        <f t="shared" si="2"/>
        <v>2.2058000223939001</v>
      </c>
      <c r="G121" s="48">
        <f t="shared" si="3"/>
        <v>6.9381143283124391</v>
      </c>
      <c r="H121" s="63"/>
      <c r="I121" s="51"/>
      <c r="J121" s="51"/>
      <c r="K121" s="50"/>
    </row>
    <row r="122" spans="1:12" ht="12.75" customHeight="1" x14ac:dyDescent="0.2">
      <c r="A122" s="162">
        <v>2020</v>
      </c>
      <c r="B122" s="78" t="s">
        <v>9</v>
      </c>
      <c r="C122" s="45">
        <v>2630.25</v>
      </c>
      <c r="D122" s="48">
        <f t="shared" si="1"/>
        <v>15.260736196319025</v>
      </c>
      <c r="E122" s="48">
        <f>100*(SUM(C122)/SUM(C110)-1)</f>
        <v>61.29081710869233</v>
      </c>
      <c r="F122" s="48">
        <f t="shared" si="2"/>
        <v>61.29081710869233</v>
      </c>
      <c r="G122" s="48">
        <f t="shared" si="3"/>
        <v>12.489222951286404</v>
      </c>
    </row>
    <row r="123" spans="1:12" ht="12.75" customHeight="1" x14ac:dyDescent="0.2">
      <c r="A123" s="162"/>
      <c r="B123" s="78" t="s">
        <v>10</v>
      </c>
      <c r="C123" s="45">
        <v>1369.5</v>
      </c>
      <c r="D123" s="48">
        <f t="shared" ref="D123:D135" si="4">100*(C123/C122-1)</f>
        <v>-47.932706016538354</v>
      </c>
      <c r="E123" s="48">
        <f>100*(SUM(C122:C123)/SUM(C110:C111)-1)</f>
        <v>-31.284628269552893</v>
      </c>
      <c r="F123" s="48">
        <f t="shared" si="2"/>
        <v>-67.315035799522676</v>
      </c>
      <c r="G123" s="48">
        <f t="shared" si="3"/>
        <v>-2.326902007319831</v>
      </c>
    </row>
    <row r="124" spans="1:12" ht="12.75" customHeight="1" x14ac:dyDescent="0.2">
      <c r="A124" s="162"/>
      <c r="B124" s="78" t="s">
        <v>11</v>
      </c>
      <c r="C124" s="45">
        <v>627</v>
      </c>
      <c r="D124" s="48">
        <f t="shared" si="4"/>
        <v>-54.216867469879524</v>
      </c>
      <c r="E124" s="48">
        <f>100*(SUM(C122:C124)/SUM(C110:C112)-1)</f>
        <v>-35.065436300480691</v>
      </c>
      <c r="F124" s="48">
        <f t="shared" si="2"/>
        <v>-51.935607512456883</v>
      </c>
      <c r="G124" s="48">
        <f t="shared" si="3"/>
        <v>3.0228976393740448</v>
      </c>
    </row>
    <row r="125" spans="1:12" ht="12.75" customHeight="1" x14ac:dyDescent="0.2">
      <c r="A125" s="162"/>
      <c r="B125" s="78" t="s">
        <v>12</v>
      </c>
      <c r="C125" s="45">
        <v>116</v>
      </c>
      <c r="D125" s="48">
        <f t="shared" si="4"/>
        <v>-81.499202551834131</v>
      </c>
      <c r="E125" s="48">
        <f>100*(SUM(C122:C125)/SUM(C110:C113)-1)</f>
        <v>-45.736678012642663</v>
      </c>
      <c r="F125" s="48">
        <f>100*(C125/C113-1)</f>
        <v>-92.817337461300312</v>
      </c>
      <c r="G125" s="48">
        <f t="shared" si="3"/>
        <v>-2.5284446605274402</v>
      </c>
      <c r="I125" s="51"/>
    </row>
    <row r="126" spans="1:12" ht="12.75" customHeight="1" x14ac:dyDescent="0.2">
      <c r="A126" s="162"/>
      <c r="B126" s="78" t="s">
        <v>13</v>
      </c>
      <c r="C126" s="45">
        <v>1267.75</v>
      </c>
      <c r="D126" s="48">
        <f t="shared" si="4"/>
        <v>992.88793103448279</v>
      </c>
      <c r="E126" s="48">
        <f>100*(SUM(C122:C126)/SUM(C110:C114)-1)</f>
        <v>-45.179678949288579</v>
      </c>
      <c r="F126" s="48">
        <f t="shared" si="2"/>
        <v>-42.990444069702086</v>
      </c>
      <c r="G126" s="48">
        <f t="shared" si="3"/>
        <v>-1.5421988295483802</v>
      </c>
      <c r="I126" s="51"/>
    </row>
    <row r="127" spans="1:12" ht="12.75" customHeight="1" x14ac:dyDescent="0.2">
      <c r="A127" s="162"/>
      <c r="B127" s="78" t="s">
        <v>14</v>
      </c>
      <c r="C127" s="45">
        <v>1153.25</v>
      </c>
      <c r="D127" s="48">
        <f>100*(C127/C126-1)</f>
        <v>-9.0317491619010042</v>
      </c>
      <c r="E127" s="48">
        <f>100*(SUM(C122:C127)/SUM(C110:C115)-1)</f>
        <v>-47.224473257698541</v>
      </c>
      <c r="F127" s="48">
        <f t="shared" si="2"/>
        <v>-55.814176245210724</v>
      </c>
      <c r="G127" s="48">
        <f t="shared" si="3"/>
        <v>-2.5127417171833755</v>
      </c>
      <c r="I127" s="51"/>
    </row>
    <row r="128" spans="1:12" ht="12.75" customHeight="1" x14ac:dyDescent="0.2">
      <c r="A128" s="162"/>
      <c r="B128" s="78" t="s">
        <v>15</v>
      </c>
      <c r="C128" s="45">
        <v>1332.6100000000001</v>
      </c>
      <c r="D128" s="48">
        <f t="shared" si="4"/>
        <v>15.55256882722742</v>
      </c>
      <c r="E128" s="48">
        <f>100*(SUM(C122:C128)/SUM(C110:C116)-1)</f>
        <v>-49.427933692449621</v>
      </c>
      <c r="F128" s="48">
        <f t="shared" si="2"/>
        <v>-58.697969936463657</v>
      </c>
      <c r="G128" s="48">
        <f t="shared" si="3"/>
        <v>-11.943348267855015</v>
      </c>
      <c r="I128" s="51"/>
    </row>
    <row r="129" spans="1:9" ht="12.75" customHeight="1" x14ac:dyDescent="0.2">
      <c r="A129" s="162"/>
      <c r="B129" s="78" t="s">
        <v>16</v>
      </c>
      <c r="C129" s="45">
        <v>1024.25</v>
      </c>
      <c r="D129" s="48">
        <f t="shared" si="4"/>
        <v>-23.139553207615137</v>
      </c>
      <c r="E129" s="48">
        <f>100*(SUM(C122:C129)/SUM(C110:C117)-1)</f>
        <v>-51.136265653869842</v>
      </c>
      <c r="F129" s="48">
        <f t="shared" si="2"/>
        <v>-61.831563256940569</v>
      </c>
      <c r="G129" s="48">
        <f t="shared" si="3"/>
        <v>-20.84235195300813</v>
      </c>
      <c r="I129" s="51"/>
    </row>
    <row r="130" spans="1:9" ht="12.75" customHeight="1" x14ac:dyDescent="0.2">
      <c r="A130" s="162"/>
      <c r="B130" s="78" t="s">
        <v>17</v>
      </c>
      <c r="C130" s="45">
        <v>1166</v>
      </c>
      <c r="D130" s="48">
        <f t="shared" si="4"/>
        <v>13.839394679033434</v>
      </c>
      <c r="E130" s="48">
        <f>100*(SUM(C122:C130)/SUM(C110:C118)-1)</f>
        <v>-56.798649782206631</v>
      </c>
      <c r="F130" s="48">
        <f t="shared" si="2"/>
        <v>-77.802103659987637</v>
      </c>
      <c r="G130" s="48">
        <f t="shared" si="3"/>
        <v>-41.662062225076902</v>
      </c>
      <c r="I130" s="51"/>
    </row>
    <row r="131" spans="1:9" ht="12.75" customHeight="1" x14ac:dyDescent="0.2">
      <c r="A131" s="162"/>
      <c r="B131" s="78" t="s">
        <v>18</v>
      </c>
      <c r="C131" s="45">
        <v>952</v>
      </c>
      <c r="D131" s="48">
        <f t="shared" si="4"/>
        <v>-18.353344768439108</v>
      </c>
      <c r="E131" s="48">
        <f>100*(SUM(C122:C131)/SUM(C110:C119)-1)</f>
        <v>-58.14616428873245</v>
      </c>
      <c r="F131" s="48">
        <f t="shared" si="2"/>
        <v>-69.000325626831653</v>
      </c>
      <c r="G131" s="48">
        <f t="shared" si="3"/>
        <v>-49.66632899037252</v>
      </c>
      <c r="I131" s="51"/>
    </row>
    <row r="132" spans="1:9" ht="12.75" customHeight="1" x14ac:dyDescent="0.2">
      <c r="A132" s="162"/>
      <c r="B132" s="78" t="s">
        <v>19</v>
      </c>
      <c r="C132" s="45">
        <v>752</v>
      </c>
      <c r="D132" s="48">
        <f t="shared" si="4"/>
        <v>-21.008403361344541</v>
      </c>
      <c r="E132" s="48">
        <f>100*(SUM(C122:C132)/SUM(C110:C120)-1)</f>
        <v>-59.004069613552133</v>
      </c>
      <c r="F132" s="48">
        <f t="shared" si="2"/>
        <v>-68.877392653905844</v>
      </c>
      <c r="G132" s="48">
        <f t="shared" si="3"/>
        <v>-54.793348070894346</v>
      </c>
      <c r="I132" s="51"/>
    </row>
    <row r="133" spans="1:9" ht="12.75" customHeight="1" x14ac:dyDescent="0.2">
      <c r="A133" s="162"/>
      <c r="B133" s="78" t="s">
        <v>20</v>
      </c>
      <c r="C133" s="44">
        <v>1014.75</v>
      </c>
      <c r="D133" s="48">
        <f t="shared" si="4"/>
        <v>34.940159574468076</v>
      </c>
      <c r="E133" s="48">
        <f>100*(SUM(C122:C133)/SUM(C110:C121)-1)</f>
        <v>-58.76035193502738</v>
      </c>
      <c r="F133" s="48">
        <f t="shared" si="2"/>
        <v>-55.53242769500438</v>
      </c>
      <c r="G133" s="48">
        <f t="shared" si="3"/>
        <v>-58.76035193502738</v>
      </c>
      <c r="I133" s="51"/>
    </row>
    <row r="134" spans="1:9" ht="12.75" customHeight="1" x14ac:dyDescent="0.2">
      <c r="A134" s="166">
        <v>2021</v>
      </c>
      <c r="B134" s="78" t="s">
        <v>9</v>
      </c>
      <c r="C134" s="44">
        <v>497.75</v>
      </c>
      <c r="D134" s="48">
        <f t="shared" si="4"/>
        <v>-50.948509485094853</v>
      </c>
      <c r="E134" s="48">
        <f>100*(SUM(C134)/SUM(C122)-1)</f>
        <v>-81.075943351392453</v>
      </c>
      <c r="F134" s="48">
        <f t="shared" si="2"/>
        <v>-81.075943351392453</v>
      </c>
      <c r="G134" s="48">
        <f t="shared" si="3"/>
        <v>-66.355195415678025</v>
      </c>
      <c r="I134" s="51"/>
    </row>
    <row r="135" spans="1:9" ht="12.75" customHeight="1" x14ac:dyDescent="0.2">
      <c r="A135" s="167"/>
      <c r="B135" s="78" t="s">
        <v>10</v>
      </c>
      <c r="C135" s="44">
        <v>614.5</v>
      </c>
      <c r="D135" s="48">
        <f t="shared" si="4"/>
        <v>23.455549974886992</v>
      </c>
      <c r="E135" s="48">
        <f>100*(SUM(C134:C135)/SUM(C122:C123)-1)</f>
        <v>-72.192012000750054</v>
      </c>
      <c r="F135" s="48">
        <f t="shared" si="2"/>
        <v>-55.129609346476812</v>
      </c>
      <c r="G135" s="48">
        <f t="shared" si="3"/>
        <v>-65.723122046602583</v>
      </c>
      <c r="I135" s="51"/>
    </row>
    <row r="136" spans="1:9" ht="12.75" customHeight="1" x14ac:dyDescent="0.2">
      <c r="A136" s="167"/>
      <c r="B136" s="78" t="s">
        <v>11</v>
      </c>
      <c r="C136" s="44">
        <v>410</v>
      </c>
      <c r="D136" s="48">
        <f t="shared" ref="D136:D141" si="5">100*(C136/C135-1)</f>
        <v>-33.279088689991866</v>
      </c>
      <c r="E136" s="48">
        <f>100*(SUM(C134:C136)/SUM(C122:C124)-1)</f>
        <v>-67.09893553790458</v>
      </c>
      <c r="F136" s="48">
        <f t="shared" ref="F136:F141" si="6">100*(C136/C124-1)</f>
        <v>-34.609250398724079</v>
      </c>
      <c r="G136" s="48">
        <f t="shared" si="3"/>
        <v>-65.672381904523874</v>
      </c>
    </row>
    <row r="137" spans="1:9" ht="12.75" customHeight="1" x14ac:dyDescent="0.2">
      <c r="A137" s="167"/>
      <c r="B137" s="78" t="s">
        <v>12</v>
      </c>
      <c r="C137" s="44">
        <v>392.5</v>
      </c>
      <c r="D137" s="48">
        <f t="shared" si="5"/>
        <v>-4.2682926829268331</v>
      </c>
      <c r="E137" s="48">
        <f>100*(SUM(C134:C137)/SUM(C122:C125)-1)</f>
        <v>-59.62785303884877</v>
      </c>
      <c r="F137" s="48">
        <f t="shared" si="6"/>
        <v>238.36206896551727</v>
      </c>
      <c r="G137" s="48">
        <f t="shared" si="3"/>
        <v>-62.897521791746328</v>
      </c>
    </row>
    <row r="138" spans="1:9" ht="12.75" customHeight="1" x14ac:dyDescent="0.2">
      <c r="A138" s="167"/>
      <c r="B138" s="78" t="s">
        <v>13</v>
      </c>
      <c r="C138" s="44">
        <v>682.75</v>
      </c>
      <c r="D138" s="48">
        <f t="shared" si="5"/>
        <v>73.949044585987252</v>
      </c>
      <c r="E138" s="48">
        <f>100*(SUM(C134:C138)/SUM(C122:C126)-1)</f>
        <v>-56.783961400881786</v>
      </c>
      <c r="F138" s="48">
        <f t="shared" si="6"/>
        <v>-46.144744626306448</v>
      </c>
      <c r="G138" s="48">
        <f t="shared" si="3"/>
        <v>-63.733381725796214</v>
      </c>
    </row>
    <row r="139" spans="1:9" ht="12.75" customHeight="1" x14ac:dyDescent="0.2">
      <c r="A139" s="167"/>
      <c r="B139" s="78" t="s">
        <v>14</v>
      </c>
      <c r="C139" s="44">
        <v>1500</v>
      </c>
      <c r="D139" s="48">
        <f t="shared" si="5"/>
        <v>119.69974368363236</v>
      </c>
      <c r="E139" s="48">
        <f>100*(SUM(C134:C139)/SUM(C122:C127)-1)</f>
        <v>-42.802303262955853</v>
      </c>
      <c r="F139" s="48">
        <f t="shared" si="6"/>
        <v>30.067201387383481</v>
      </c>
      <c r="G139" s="48">
        <f t="shared" si="3"/>
        <v>-60.380100207888255</v>
      </c>
    </row>
    <row r="140" spans="1:9" ht="12.75" customHeight="1" x14ac:dyDescent="0.2">
      <c r="A140" s="167"/>
      <c r="B140" s="78" t="s">
        <v>15</v>
      </c>
      <c r="C140" s="44">
        <v>994.5</v>
      </c>
      <c r="D140" s="48">
        <f t="shared" si="5"/>
        <v>-33.699999999999996</v>
      </c>
      <c r="E140" s="48">
        <f>100*(SUM(C134:C140)/SUM(C122:C128)-1)</f>
        <v>-40.068452843335265</v>
      </c>
      <c r="F140" s="48">
        <f t="shared" si="6"/>
        <v>-25.372014317767398</v>
      </c>
      <c r="G140" s="48">
        <f t="shared" si="3"/>
        <v>-58.676729805064575</v>
      </c>
    </row>
    <row r="141" spans="1:9" ht="12.75" customHeight="1" x14ac:dyDescent="0.2">
      <c r="A141" s="167"/>
      <c r="B141" s="78" t="s">
        <v>16</v>
      </c>
      <c r="C141" s="44">
        <v>905.75800000000004</v>
      </c>
      <c r="D141" s="48">
        <f t="shared" si="5"/>
        <v>-8.9232780291603753</v>
      </c>
      <c r="E141" s="48">
        <f>100*(SUM(C134:C141)/SUM(C122:C129)-1)</f>
        <v>-37.002376948535861</v>
      </c>
      <c r="F141" s="48">
        <f t="shared" si="6"/>
        <v>-11.568659995118381</v>
      </c>
      <c r="G141" s="48">
        <f t="shared" si="3"/>
        <v>-56.160763993166718</v>
      </c>
    </row>
    <row r="142" spans="1:9" ht="12.75" customHeight="1" x14ac:dyDescent="0.2">
      <c r="A142" s="167"/>
      <c r="B142" s="78" t="s">
        <v>17</v>
      </c>
      <c r="C142" s="44">
        <v>1453.25</v>
      </c>
      <c r="D142" s="48">
        <f t="shared" ref="D142:D165" si="7">100*(C142/C141-1)</f>
        <v>60.445726121105196</v>
      </c>
      <c r="E142" s="48">
        <f>100*(SUM(C134:C142)/SUM(C122:C130)-1)</f>
        <v>-30.277159922557296</v>
      </c>
      <c r="F142" s="48">
        <f t="shared" ref="F142:F165" si="8">100*(C142/C130-1)</f>
        <v>24.635506003430542</v>
      </c>
      <c r="G142" s="48">
        <f t="shared" si="3"/>
        <v>-44.89686202647831</v>
      </c>
    </row>
    <row r="143" spans="1:9" ht="12.75" customHeight="1" x14ac:dyDescent="0.2">
      <c r="A143" s="82"/>
      <c r="B143" s="77" t="s">
        <v>18</v>
      </c>
      <c r="C143" s="44">
        <v>1483</v>
      </c>
      <c r="D143" s="48">
        <f t="shared" si="7"/>
        <v>2.0471357302597637</v>
      </c>
      <c r="E143" s="48">
        <f>100*(SUM(C134:C143)/SUM(C122:C131)-1)</f>
        <v>-23.238187378046003</v>
      </c>
      <c r="F143" s="48">
        <f t="shared" si="8"/>
        <v>55.77731092436975</v>
      </c>
      <c r="G143" s="48">
        <f t="shared" si="3"/>
        <v>-34.499297906696881</v>
      </c>
    </row>
    <row r="144" spans="1:9" ht="12.75" customHeight="1" x14ac:dyDescent="0.2">
      <c r="A144" s="81"/>
      <c r="B144" s="77" t="s">
        <v>19</v>
      </c>
      <c r="C144" s="44">
        <v>1380</v>
      </c>
      <c r="D144" s="48">
        <f t="shared" si="7"/>
        <v>-6.9453809844909014</v>
      </c>
      <c r="E144" s="48">
        <f>100*(SUM(C134:C144)/SUM(C122:C132)-1)</f>
        <v>-16.759481575160549</v>
      </c>
      <c r="F144" s="48">
        <f t="shared" si="8"/>
        <v>83.510638297872333</v>
      </c>
      <c r="G144" s="48">
        <f t="shared" si="3"/>
        <v>-22.789755878470164</v>
      </c>
    </row>
    <row r="145" spans="1:7" ht="12.75" customHeight="1" x14ac:dyDescent="0.2">
      <c r="A145" s="82"/>
      <c r="B145" s="77" t="s">
        <v>20</v>
      </c>
      <c r="C145" s="44">
        <v>576</v>
      </c>
      <c r="D145" s="48">
        <f t="shared" si="7"/>
        <v>-58.260869565217391</v>
      </c>
      <c r="E145" s="48">
        <f>100*(SUM(C134:C145)/SUM(C122:C133)-1)</f>
        <v>-18.763778070861214</v>
      </c>
      <c r="F145" s="48">
        <f t="shared" si="8"/>
        <v>-43.237250554323722</v>
      </c>
      <c r="G145" s="48">
        <f t="shared" si="3"/>
        <v>-18.763778070861214</v>
      </c>
    </row>
    <row r="146" spans="1:7" ht="12.75" customHeight="1" x14ac:dyDescent="0.2">
      <c r="A146" s="144"/>
      <c r="B146" s="77" t="s">
        <v>9</v>
      </c>
      <c r="C146" s="44">
        <v>1711</v>
      </c>
      <c r="D146" s="48">
        <f t="shared" si="7"/>
        <v>197.04861111111111</v>
      </c>
      <c r="E146" s="48">
        <f>100*(SUM(C146)/SUM(C134)-1)</f>
        <v>243.74686087393269</v>
      </c>
      <c r="F146" s="48">
        <f t="shared" si="8"/>
        <v>243.74686087393269</v>
      </c>
      <c r="G146" s="48">
        <f t="shared" si="3"/>
        <v>7.3663471381707923</v>
      </c>
    </row>
    <row r="147" spans="1:7" ht="12.75" customHeight="1" x14ac:dyDescent="0.2">
      <c r="A147" s="145"/>
      <c r="B147" s="77" t="s">
        <v>10</v>
      </c>
      <c r="C147" s="44">
        <v>1968.75</v>
      </c>
      <c r="D147" s="48">
        <f t="shared" si="7"/>
        <v>15.06428988895383</v>
      </c>
      <c r="E147" s="48">
        <f>100*(SUM(C146:C147)/SUM(C134:C135)-1)</f>
        <v>230.83839064958417</v>
      </c>
      <c r="F147" s="48">
        <f t="shared" si="8"/>
        <v>220.38242473555738</v>
      </c>
      <c r="G147" s="48">
        <f t="shared" si="3"/>
        <v>27.949107518069248</v>
      </c>
    </row>
    <row r="148" spans="1:7" ht="12.75" customHeight="1" x14ac:dyDescent="0.2">
      <c r="A148" s="145"/>
      <c r="B148" s="77" t="s">
        <v>11</v>
      </c>
      <c r="C148" s="44">
        <v>2980.25</v>
      </c>
      <c r="D148" s="48">
        <f t="shared" si="7"/>
        <v>51.377777777777787</v>
      </c>
      <c r="E148" s="48">
        <f>100*(SUM(C146:C148)/SUM(C134:C136)-1)</f>
        <v>337.51026441123332</v>
      </c>
      <c r="F148" s="48">
        <f t="shared" si="8"/>
        <v>626.89024390243901</v>
      </c>
      <c r="G148" s="48">
        <f t="shared" si="3"/>
        <v>55.596309434357892</v>
      </c>
    </row>
    <row r="149" spans="1:7" ht="12.75" customHeight="1" x14ac:dyDescent="0.2">
      <c r="A149" s="145"/>
      <c r="B149" s="77" t="s">
        <v>12</v>
      </c>
      <c r="C149" s="44">
        <v>1880.5</v>
      </c>
      <c r="D149" s="48">
        <f t="shared" si="7"/>
        <v>-36.901266672259034</v>
      </c>
      <c r="E149" s="48">
        <f>100*(SUM(C146:C149)/SUM(C134:C137)-1)</f>
        <v>346.03734168951564</v>
      </c>
      <c r="F149" s="48">
        <f t="shared" si="8"/>
        <v>379.10828025477707</v>
      </c>
      <c r="G149" s="48">
        <f t="shared" si="3"/>
        <v>65.59668953311602</v>
      </c>
    </row>
    <row r="150" spans="1:7" ht="12.75" customHeight="1" x14ac:dyDescent="0.2">
      <c r="A150" s="145"/>
      <c r="B150" s="77" t="s">
        <v>13</v>
      </c>
      <c r="C150" s="44">
        <v>5952</v>
      </c>
      <c r="D150" s="48">
        <f t="shared" si="7"/>
        <v>216.51156607285299</v>
      </c>
      <c r="E150" s="48">
        <f>100*(SUM(C146:C150)/SUM(C134:C138)-1)</f>
        <v>457.94032723772864</v>
      </c>
      <c r="F150" s="48">
        <f t="shared" si="8"/>
        <v>771.76858293665327</v>
      </c>
      <c r="G150" s="48">
        <f t="shared" si="3"/>
        <v>128.02429055798629</v>
      </c>
    </row>
    <row r="151" spans="1:7" ht="12.75" customHeight="1" x14ac:dyDescent="0.2">
      <c r="A151" s="145">
        <v>2022</v>
      </c>
      <c r="B151" s="77" t="s">
        <v>14</v>
      </c>
      <c r="C151" s="44">
        <v>5792.5</v>
      </c>
      <c r="D151" s="48">
        <f t="shared" si="7"/>
        <v>-2.6797715053763493</v>
      </c>
      <c r="E151" s="48">
        <f>100*(SUM(C146:C151)/SUM(C134:C139)-1)</f>
        <v>395.05796217205614</v>
      </c>
      <c r="F151" s="48">
        <f t="shared" si="8"/>
        <v>286.16666666666669</v>
      </c>
      <c r="G151" s="48">
        <f t="shared" si="3"/>
        <v>161.89399280982596</v>
      </c>
    </row>
    <row r="152" spans="1:7" ht="12.75" customHeight="1" x14ac:dyDescent="0.2">
      <c r="A152" s="82"/>
      <c r="B152" s="77" t="s">
        <v>15</v>
      </c>
      <c r="C152" s="44">
        <v>2096.75</v>
      </c>
      <c r="D152" s="48">
        <f t="shared" si="7"/>
        <v>-63.802330599913681</v>
      </c>
      <c r="E152" s="48">
        <f>100*(SUM(C146:C152)/SUM(C134:C140)-1)</f>
        <v>339.54732914375489</v>
      </c>
      <c r="F152" s="48">
        <f t="shared" si="8"/>
        <v>110.83459024635496</v>
      </c>
      <c r="G152" s="48">
        <f t="shared" si="3"/>
        <v>181.76940305969404</v>
      </c>
    </row>
    <row r="153" spans="1:7" ht="12.75" customHeight="1" x14ac:dyDescent="0.2">
      <c r="A153" s="82"/>
      <c r="B153" s="77" t="s">
        <v>16</v>
      </c>
      <c r="C153" s="44">
        <v>4107.25</v>
      </c>
      <c r="D153" s="48">
        <f t="shared" si="7"/>
        <v>95.886490997973056</v>
      </c>
      <c r="E153" s="48">
        <f>100*(SUM(C146:C153)/SUM(C134:C141)-1)</f>
        <v>341.64836260482667</v>
      </c>
      <c r="F153" s="48">
        <f t="shared" si="8"/>
        <v>353.45997496019902</v>
      </c>
      <c r="G153" s="48">
        <f t="shared" si="3"/>
        <v>217.54338068838396</v>
      </c>
    </row>
    <row r="154" spans="1:7" ht="12.75" customHeight="1" x14ac:dyDescent="0.2">
      <c r="A154" s="81"/>
      <c r="B154" s="77" t="s">
        <v>17</v>
      </c>
      <c r="C154" s="44">
        <v>1466.75</v>
      </c>
      <c r="D154" s="48">
        <f t="shared" si="7"/>
        <v>-64.288757684582137</v>
      </c>
      <c r="E154" s="48">
        <f>100*(SUM(C146:C154)/SUM(C134:C142)-1)</f>
        <v>275.19420191200976</v>
      </c>
      <c r="F154" s="48">
        <f t="shared" si="8"/>
        <v>0.92895234818510808</v>
      </c>
      <c r="G154" s="48">
        <f t="shared" si="3"/>
        <v>208.70695251548761</v>
      </c>
    </row>
    <row r="155" spans="1:7" ht="12.75" customHeight="1" x14ac:dyDescent="0.2">
      <c r="A155" s="82"/>
      <c r="B155" s="77" t="s">
        <v>18</v>
      </c>
      <c r="C155" s="44">
        <v>3940.25</v>
      </c>
      <c r="D155" s="48">
        <f t="shared" si="7"/>
        <v>168.63814555991138</v>
      </c>
      <c r="E155" s="48">
        <f>100*(SUM(C146:C155)/SUM(C134:C143)-1)</f>
        <v>257.01781328156409</v>
      </c>
      <c r="F155" s="48">
        <f t="shared" si="8"/>
        <v>165.6945380984491</v>
      </c>
      <c r="G155" s="48">
        <f t="shared" si="3"/>
        <v>216.35142108624456</v>
      </c>
    </row>
    <row r="156" spans="1:7" ht="12.75" customHeight="1" x14ac:dyDescent="0.2">
      <c r="A156" s="82"/>
      <c r="B156" s="77" t="s">
        <v>19</v>
      </c>
      <c r="C156" s="44">
        <v>2240.75</v>
      </c>
      <c r="D156" s="48">
        <f t="shared" si="7"/>
        <v>-43.131780978364318</v>
      </c>
      <c r="E156" s="48">
        <f>100*(SUM(C146:C156)/SUM(C134:C144)-1)</f>
        <v>230.97463178232945</v>
      </c>
      <c r="F156" s="48">
        <f t="shared" si="8"/>
        <v>62.373188405797109</v>
      </c>
      <c r="G156" s="48">
        <f t="shared" si="3"/>
        <v>206.41267118602059</v>
      </c>
    </row>
    <row r="157" spans="1:7" ht="12.75" customHeight="1" x14ac:dyDescent="0.2">
      <c r="A157" s="143"/>
      <c r="B157" s="77" t="s">
        <v>20</v>
      </c>
      <c r="C157" s="44">
        <v>5343.5</v>
      </c>
      <c r="D157" s="48">
        <f t="shared" si="7"/>
        <v>138.46926252370858</v>
      </c>
      <c r="E157" s="48">
        <f>100*(SUM(C146:C157)/SUM(C134:C145)-1)</f>
        <v>262.53646461967708</v>
      </c>
      <c r="F157" s="48">
        <f t="shared" si="8"/>
        <v>827.69097222222217</v>
      </c>
      <c r="G157" s="48">
        <f t="shared" si="3"/>
        <v>262.53646461967708</v>
      </c>
    </row>
    <row r="158" spans="1:7" ht="12.75" customHeight="1" x14ac:dyDescent="0.2">
      <c r="A158" s="144"/>
      <c r="B158" s="78" t="s">
        <v>9</v>
      </c>
      <c r="C158" s="44">
        <v>206.75</v>
      </c>
      <c r="D158" s="48">
        <f t="shared" si="7"/>
        <v>-96.130813137456727</v>
      </c>
      <c r="E158" s="48">
        <f>100*(SUM(C158)/SUM(C146)-1)</f>
        <v>-87.916423144360024</v>
      </c>
      <c r="F158" s="48">
        <f t="shared" si="8"/>
        <v>-87.916423144360024</v>
      </c>
      <c r="G158" s="48">
        <f t="shared" si="3"/>
        <v>213.76675602552635</v>
      </c>
    </row>
    <row r="159" spans="1:7" ht="12.75" customHeight="1" x14ac:dyDescent="0.2">
      <c r="A159" s="145"/>
      <c r="B159" s="78" t="s">
        <v>10</v>
      </c>
      <c r="C159" s="44">
        <v>173.75</v>
      </c>
      <c r="D159" s="48">
        <f t="shared" si="7"/>
        <v>-15.961305925030233</v>
      </c>
      <c r="E159" s="48">
        <f>100*(SUM(C158:C159)/SUM(C146:C147)-1)</f>
        <v>-89.659623615734759</v>
      </c>
      <c r="F159" s="48">
        <f t="shared" si="8"/>
        <v>-91.174603174603178</v>
      </c>
      <c r="G159" s="48">
        <f t="shared" si="3"/>
        <v>168.85363917301777</v>
      </c>
    </row>
    <row r="160" spans="1:7" ht="12.75" customHeight="1" x14ac:dyDescent="0.2">
      <c r="A160" s="145">
        <v>2023</v>
      </c>
      <c r="B160" s="78" t="s">
        <v>11</v>
      </c>
      <c r="C160" s="44">
        <v>5379.75</v>
      </c>
      <c r="D160" s="48">
        <f t="shared" si="7"/>
        <v>2996.2589928057555</v>
      </c>
      <c r="E160" s="48">
        <f>100*(SUM(C158:C160)/SUM(C146:C148)-1)</f>
        <v>-13.509759759759765</v>
      </c>
      <c r="F160" s="48">
        <f t="shared" si="8"/>
        <v>80.513379750020974</v>
      </c>
      <c r="G160" s="48">
        <f t="shared" si="3"/>
        <v>140.7105223325683</v>
      </c>
    </row>
    <row r="161" spans="1:7" ht="12.75" customHeight="1" x14ac:dyDescent="0.2">
      <c r="A161" s="145"/>
      <c r="B161" s="78" t="s">
        <v>12</v>
      </c>
      <c r="C161" s="44">
        <v>1798</v>
      </c>
      <c r="D161" s="48">
        <f t="shared" si="7"/>
        <v>-66.578372600957294</v>
      </c>
      <c r="E161" s="48">
        <f>100*(SUM(C158:C161)/SUM(C146:C149)-1)</f>
        <v>-11.501083074761432</v>
      </c>
      <c r="F161" s="48">
        <f t="shared" si="8"/>
        <v>-4.3871310821590015</v>
      </c>
      <c r="G161" s="48">
        <f t="shared" si="3"/>
        <v>119.79065935941793</v>
      </c>
    </row>
    <row r="162" spans="1:7" ht="12.75" customHeight="1" x14ac:dyDescent="0.2">
      <c r="A162" s="145"/>
      <c r="B162" s="78" t="s">
        <v>13</v>
      </c>
      <c r="C162" s="44">
        <v>2308</v>
      </c>
      <c r="D162" s="48">
        <f t="shared" si="7"/>
        <v>28.364849833147932</v>
      </c>
      <c r="E162" s="48">
        <f>100*(SUM(C158:C162)/SUM(C146:C150)-1)</f>
        <v>-31.921683629463516</v>
      </c>
      <c r="F162" s="48">
        <f t="shared" si="8"/>
        <v>-61.223118279569903</v>
      </c>
      <c r="G162" s="48">
        <f t="shared" si="3"/>
        <v>52.969004882508706</v>
      </c>
    </row>
    <row r="163" spans="1:7" ht="12.75" customHeight="1" x14ac:dyDescent="0.2">
      <c r="A163" s="145"/>
      <c r="B163" s="78" t="s">
        <v>14</v>
      </c>
      <c r="C163" s="44">
        <v>4427</v>
      </c>
      <c r="D163" s="48">
        <f t="shared" si="7"/>
        <v>91.811091854419402</v>
      </c>
      <c r="E163" s="48">
        <f>100*(SUM(C158:C163)/SUM(C146:C151)-1)</f>
        <v>-29.537835839290118</v>
      </c>
      <c r="F163" s="48">
        <f t="shared" si="8"/>
        <v>-23.573586534311609</v>
      </c>
      <c r="G163" s="48">
        <f t="shared" si="3"/>
        <v>23.676447625830257</v>
      </c>
    </row>
    <row r="164" spans="1:7" ht="12.75" customHeight="1" x14ac:dyDescent="0.2">
      <c r="A164" s="145"/>
      <c r="B164" s="77" t="s">
        <v>15</v>
      </c>
      <c r="C164" s="44">
        <v>1015.5</v>
      </c>
      <c r="D164" s="48">
        <f t="shared" si="7"/>
        <v>-77.061215269934493</v>
      </c>
      <c r="E164" s="48">
        <f>100*(SUM(C158:C164)/SUM(C146:C152)-1)</f>
        <v>-31.601639728796904</v>
      </c>
      <c r="F164" s="48">
        <f t="shared" si="8"/>
        <v>-51.56790270656969</v>
      </c>
      <c r="G164" s="48">
        <f t="shared" si="3"/>
        <v>15.001874749953492</v>
      </c>
    </row>
    <row r="165" spans="1:7" ht="12.75" customHeight="1" x14ac:dyDescent="0.2">
      <c r="A165" s="145"/>
      <c r="B165" s="77" t="s">
        <v>16</v>
      </c>
      <c r="C165" s="44">
        <v>2035</v>
      </c>
      <c r="D165" s="48">
        <f t="shared" si="7"/>
        <v>100.39389463318562</v>
      </c>
      <c r="E165" s="48">
        <f>100*(SUM(C158:C165)/SUM(C146:C153)-1)</f>
        <v>-34.52470836951187</v>
      </c>
      <c r="F165" s="48">
        <f t="shared" si="8"/>
        <v>-50.453466431310488</v>
      </c>
      <c r="G165" s="48">
        <f t="shared" ref="G165:G181" si="9">100*(SUM(C154:C165)/SUM(C142:C153)-1)</f>
        <v>-3.3339972117108152</v>
      </c>
    </row>
    <row r="166" spans="1:7" ht="12.75" customHeight="1" x14ac:dyDescent="0.2">
      <c r="A166" s="145"/>
      <c r="B166" s="77" t="s">
        <v>17</v>
      </c>
      <c r="C166" s="44">
        <v>1130.75</v>
      </c>
      <c r="D166" s="48">
        <f t="shared" ref="D166:D183" si="10">100*(C166/C165-1)</f>
        <v>-44.434889434889435</v>
      </c>
      <c r="E166" s="48">
        <f>100*(SUM(C158:C166)/SUM(C146:C154)-1)</f>
        <v>-33.915205279772501</v>
      </c>
      <c r="F166" s="48">
        <f t="shared" ref="F166:F186" si="11">100*(C166/C154-1)</f>
        <v>-22.907789330151694</v>
      </c>
      <c r="G166" s="48">
        <f t="shared" si="9"/>
        <v>-4.4458070218746819</v>
      </c>
    </row>
    <row r="167" spans="1:7" ht="12.75" customHeight="1" x14ac:dyDescent="0.2">
      <c r="A167" s="145"/>
      <c r="B167" s="77" t="s">
        <v>18</v>
      </c>
      <c r="C167" s="44">
        <v>1933.75</v>
      </c>
      <c r="D167" s="48">
        <f t="shared" si="10"/>
        <v>71.014813177094837</v>
      </c>
      <c r="E167" s="48">
        <f>100*(SUM(C158:C167)/SUM(C146:C155)-1)</f>
        <v>-36.016271632806621</v>
      </c>
      <c r="F167" s="48">
        <f t="shared" si="11"/>
        <v>-50.923164773808772</v>
      </c>
      <c r="G167" s="48">
        <f t="shared" si="9"/>
        <v>-17.309169325298356</v>
      </c>
    </row>
    <row r="168" spans="1:7" ht="12.75" customHeight="1" x14ac:dyDescent="0.2">
      <c r="A168" s="145"/>
      <c r="B168" s="77" t="s">
        <v>19</v>
      </c>
      <c r="C168" s="44">
        <v>1985.75</v>
      </c>
      <c r="D168" s="48">
        <f t="shared" si="10"/>
        <v>2.6890756302520913</v>
      </c>
      <c r="E168" s="48">
        <f>100*(SUM(C158:C168)/SUM(C146:C156)-1)</f>
        <v>-34.399144616871844</v>
      </c>
      <c r="F168" s="48">
        <f t="shared" si="11"/>
        <v>-11.380118263974115</v>
      </c>
      <c r="G168" s="48">
        <f t="shared" si="9"/>
        <v>-20.09420169822328</v>
      </c>
    </row>
    <row r="169" spans="1:7" ht="12.75" customHeight="1" x14ac:dyDescent="0.2">
      <c r="A169" s="149"/>
      <c r="B169" s="77" t="s">
        <v>20</v>
      </c>
      <c r="C169" s="44">
        <v>2042.25</v>
      </c>
      <c r="D169" s="48">
        <f t="shared" si="10"/>
        <v>2.8452725670401691</v>
      </c>
      <c r="E169" s="48">
        <f>100*(SUM(C158:C169)/SUM(C146:C157)-1)</f>
        <v>-38.105128513623896</v>
      </c>
      <c r="F169" s="48">
        <f t="shared" si="11"/>
        <v>-61.780668101431644</v>
      </c>
      <c r="G169" s="48">
        <f t="shared" si="9"/>
        <v>-38.105128513623896</v>
      </c>
    </row>
    <row r="170" spans="1:7" ht="12.75" customHeight="1" x14ac:dyDescent="0.2">
      <c r="A170" s="166">
        <v>2024</v>
      </c>
      <c r="B170" s="78" t="s">
        <v>9</v>
      </c>
      <c r="C170" s="44">
        <v>1153.25</v>
      </c>
      <c r="D170" s="48">
        <f t="shared" si="10"/>
        <v>-43.530419880034273</v>
      </c>
      <c r="E170" s="48">
        <f>100*(SUM(C170)/SUM(C158)-1)</f>
        <v>457.7992744860943</v>
      </c>
      <c r="F170" s="48">
        <f t="shared" si="11"/>
        <v>457.7992744860943</v>
      </c>
      <c r="G170" s="48">
        <f t="shared" si="9"/>
        <v>-33.161075416052242</v>
      </c>
    </row>
    <row r="171" spans="1:7" ht="12.75" customHeight="1" x14ac:dyDescent="0.2">
      <c r="A171" s="167"/>
      <c r="B171" s="78" t="s">
        <v>10</v>
      </c>
      <c r="C171" s="44">
        <v>1448.25</v>
      </c>
      <c r="D171" s="48">
        <f t="shared" si="10"/>
        <v>25.579882939518761</v>
      </c>
      <c r="E171" s="48">
        <f>100*(SUM(C170:C171)/SUM(C158:C159)-1)</f>
        <v>583.70565045992123</v>
      </c>
      <c r="F171" s="48">
        <f>100*(C171/C159-1)</f>
        <v>733.52517985611507</v>
      </c>
      <c r="G171" s="48">
        <f t="shared" si="9"/>
        <v>-26.32251734335701</v>
      </c>
    </row>
    <row r="172" spans="1:7" ht="12.75" customHeight="1" x14ac:dyDescent="0.2">
      <c r="A172" s="167"/>
      <c r="B172" s="78" t="s">
        <v>11</v>
      </c>
      <c r="C172" s="44">
        <v>1885</v>
      </c>
      <c r="D172" s="48">
        <f t="shared" si="10"/>
        <v>30.157086138442946</v>
      </c>
      <c r="E172" s="48">
        <f>100*(SUM(C170:C172)/SUM(C158:C160)-1)</f>
        <v>-22.11275552276377</v>
      </c>
      <c r="F172" s="48">
        <f t="shared" si="11"/>
        <v>-64.961197081648777</v>
      </c>
      <c r="G172" s="48">
        <f t="shared" si="9"/>
        <v>-39.963193841448394</v>
      </c>
    </row>
    <row r="173" spans="1:7" ht="12.75" customHeight="1" x14ac:dyDescent="0.2">
      <c r="A173" s="167"/>
      <c r="B173" s="78" t="s">
        <v>12</v>
      </c>
      <c r="C173" s="44">
        <v>2293.75</v>
      </c>
      <c r="D173" s="48">
        <f t="shared" si="10"/>
        <v>21.684350132625994</v>
      </c>
      <c r="E173" s="48">
        <f>100*(SUM(C170:C173)/SUM(C158:C161)-1)</f>
        <v>-10.293388019713557</v>
      </c>
      <c r="F173" s="48">
        <f t="shared" si="11"/>
        <v>27.572302558398221</v>
      </c>
      <c r="G173" s="48">
        <f t="shared" si="9"/>
        <v>-38.546807626370203</v>
      </c>
    </row>
    <row r="174" spans="1:7" ht="12.75" customHeight="1" x14ac:dyDescent="0.2">
      <c r="A174" s="167"/>
      <c r="B174" s="78" t="s">
        <v>13</v>
      </c>
      <c r="C174" s="44">
        <v>1404.24</v>
      </c>
      <c r="D174" s="48">
        <f t="shared" si="10"/>
        <v>-38.779727520435969</v>
      </c>
      <c r="E174" s="48">
        <f>100*(SUM(C170:C174)/SUM(C158:C162)-1)</f>
        <v>-17.045584695299631</v>
      </c>
      <c r="F174" s="48">
        <f t="shared" si="11"/>
        <v>-39.157712305025996</v>
      </c>
      <c r="G174" s="48">
        <f t="shared" si="9"/>
        <v>-34.714839042864519</v>
      </c>
    </row>
    <row r="175" spans="1:7" ht="12.75" customHeight="1" x14ac:dyDescent="0.2">
      <c r="A175" s="167"/>
      <c r="B175" s="78" t="s">
        <v>14</v>
      </c>
      <c r="C175" s="44">
        <v>3821.82</v>
      </c>
      <c r="D175" s="48">
        <f t="shared" si="10"/>
        <v>172.16287814048883</v>
      </c>
      <c r="E175" s="48">
        <f>100*(SUM(C170:C175)/SUM(C158:C163)-1)</f>
        <v>-16.00013992618894</v>
      </c>
      <c r="F175" s="48">
        <f t="shared" si="11"/>
        <v>-13.670205556810478</v>
      </c>
      <c r="G175" s="48">
        <f t="shared" si="9"/>
        <v>-33.859951923794732</v>
      </c>
    </row>
    <row r="176" spans="1:7" ht="12.75" customHeight="1" x14ac:dyDescent="0.2">
      <c r="A176" s="167"/>
      <c r="B176" s="77" t="s">
        <v>15</v>
      </c>
      <c r="C176" s="44">
        <v>3065.03</v>
      </c>
      <c r="D176" s="48">
        <f t="shared" si="10"/>
        <v>-19.80182216849564</v>
      </c>
      <c r="E176" s="48">
        <f>100*(SUM(C170:C176)/SUM(C158:C164)-1)</f>
        <v>-1.5508124438638027</v>
      </c>
      <c r="F176" s="48">
        <f t="shared" si="11"/>
        <v>201.82471688823242</v>
      </c>
      <c r="G176" s="48">
        <f t="shared" si="9"/>
        <v>-25.328931026236411</v>
      </c>
    </row>
    <row r="177" spans="1:7" ht="12.75" customHeight="1" x14ac:dyDescent="0.2">
      <c r="A177" s="167"/>
      <c r="B177" s="77" t="s">
        <v>16</v>
      </c>
      <c r="C177" s="44">
        <v>3556.46</v>
      </c>
      <c r="D177" s="48">
        <f t="shared" si="10"/>
        <v>16.033448285987404</v>
      </c>
      <c r="E177" s="48">
        <f>100*(SUM(C170:C177)/SUM(C158:C165)-1)</f>
        <v>7.4035315315315264</v>
      </c>
      <c r="F177" s="48">
        <f t="shared" si="11"/>
        <v>74.764619164619162</v>
      </c>
      <c r="G177" s="48">
        <f t="shared" si="9"/>
        <v>-15.212460853799248</v>
      </c>
    </row>
    <row r="178" spans="1:7" ht="12.75" customHeight="1" x14ac:dyDescent="0.2">
      <c r="A178" s="167"/>
      <c r="B178" s="77" t="s">
        <v>17</v>
      </c>
      <c r="C178" s="44">
        <v>2425.25</v>
      </c>
      <c r="D178" s="48">
        <f t="shared" ref="D178:D181" si="12">100*(C178/C177-1)</f>
        <v>-31.807190295968468</v>
      </c>
      <c r="E178" s="48">
        <f>100*(SUM(C170:C178)/SUM(C158:C166)-1)</f>
        <v>13.957346612898846</v>
      </c>
      <c r="F178" s="48">
        <f t="shared" si="11"/>
        <v>114.4815388016803</v>
      </c>
      <c r="G178" s="48">
        <f t="shared" si="9"/>
        <v>-9.9476649221640798</v>
      </c>
    </row>
    <row r="179" spans="1:7" ht="12.75" customHeight="1" x14ac:dyDescent="0.2">
      <c r="A179" s="167"/>
      <c r="B179" s="77" t="s">
        <v>18</v>
      </c>
      <c r="C179" s="44">
        <v>2530.6999999999998</v>
      </c>
      <c r="D179" s="48">
        <f t="shared" si="12"/>
        <v>4.3480053602721336</v>
      </c>
      <c r="E179" s="48">
        <f>100*(SUM(C170:C179)/SUM(C158:C167)-1)</f>
        <v>15.55988387049354</v>
      </c>
      <c r="F179" s="48">
        <f t="shared" si="11"/>
        <v>30.870071105365216</v>
      </c>
      <c r="G179" s="48">
        <f t="shared" si="9"/>
        <v>-1.3601857640439419</v>
      </c>
    </row>
    <row r="180" spans="1:7" ht="12.75" customHeight="1" x14ac:dyDescent="0.2">
      <c r="A180" s="167"/>
      <c r="B180" s="77" t="s">
        <v>19</v>
      </c>
      <c r="C180" s="44">
        <v>2808.75</v>
      </c>
      <c r="D180" s="48">
        <f t="shared" si="12"/>
        <v>10.98707867388471</v>
      </c>
      <c r="E180" s="48">
        <f>100*(SUM(C170:C180)/SUM(C158:C168)-1)</f>
        <v>17.855229079217636</v>
      </c>
      <c r="F180" s="48">
        <f t="shared" si="11"/>
        <v>41.445297746443408</v>
      </c>
      <c r="G180" s="48">
        <f t="shared" si="9"/>
        <v>2.5137449301487091</v>
      </c>
    </row>
    <row r="181" spans="1:7" ht="12.75" customHeight="1" x14ac:dyDescent="0.2">
      <c r="A181" s="168"/>
      <c r="B181" s="77" t="s">
        <v>20</v>
      </c>
      <c r="C181" s="44">
        <v>4709.25</v>
      </c>
      <c r="D181" s="48">
        <f t="shared" si="12"/>
        <v>67.663551401869142</v>
      </c>
      <c r="E181" s="48">
        <f>100*(SUM(C170:C181)/SUM(C158:C169)-1)</f>
        <v>27.277098572817017</v>
      </c>
      <c r="F181" s="48">
        <f t="shared" si="11"/>
        <v>130.59125964010283</v>
      </c>
      <c r="G181" s="48">
        <f t="shared" si="9"/>
        <v>27.277098572817017</v>
      </c>
    </row>
    <row r="182" spans="1:7" ht="12.75" customHeight="1" x14ac:dyDescent="0.2">
      <c r="A182" s="166">
        <v>2025</v>
      </c>
      <c r="B182" s="78" t="s">
        <v>9</v>
      </c>
      <c r="C182" s="44">
        <v>4195</v>
      </c>
      <c r="D182" s="48">
        <f>100*(C182/C169-1)</f>
        <v>105.41069898396378</v>
      </c>
      <c r="E182" s="48">
        <f>100*(SUM(C182)/SUM(C170)-1)</f>
        <v>263.75460654671576</v>
      </c>
      <c r="F182" s="48">
        <f t="shared" si="11"/>
        <v>263.75460654671576</v>
      </c>
      <c r="G182" s="48">
        <f t="shared" ref="G182:G190" si="13">100*(SUM(C171:C182)/SUM(C159:C170)-1)</f>
        <v>34.514581753356111</v>
      </c>
    </row>
    <row r="183" spans="1:7" ht="12.75" customHeight="1" x14ac:dyDescent="0.2">
      <c r="A183" s="167"/>
      <c r="B183" s="78" t="s">
        <v>10</v>
      </c>
      <c r="C183" s="44">
        <v>3781</v>
      </c>
      <c r="D183" s="48">
        <f t="shared" si="10"/>
        <v>-9.8688915375446999</v>
      </c>
      <c r="E183" s="48">
        <f>100*(SUM(C182:C183)/SUM(C170:C171)-1)</f>
        <v>206.59235056698057</v>
      </c>
      <c r="F183" s="48">
        <f t="shared" si="11"/>
        <v>161.07370964957707</v>
      </c>
      <c r="G183" s="48">
        <f t="shared" si="13"/>
        <v>36.83425709703738</v>
      </c>
    </row>
    <row r="184" spans="1:7" ht="12.75" customHeight="1" x14ac:dyDescent="0.2">
      <c r="A184" s="167"/>
      <c r="B184" s="78" t="s">
        <v>11</v>
      </c>
      <c r="C184" s="44">
        <v>3791.25</v>
      </c>
      <c r="D184" s="48">
        <f t="shared" ref="D184:D186" si="14">100*(C184/C183-1)</f>
        <v>0.2710923036233881</v>
      </c>
      <c r="E184" s="48">
        <f>100*(SUM(C182:C184)/SUM(C170:C172)-1)</f>
        <v>162.28128830937254</v>
      </c>
      <c r="F184" s="48">
        <f t="shared" si="11"/>
        <v>101.12732095490715</v>
      </c>
      <c r="G184" s="48">
        <f t="shared" si="13"/>
        <v>65.7096600107933</v>
      </c>
    </row>
    <row r="185" spans="1:7" ht="12.75" customHeight="1" x14ac:dyDescent="0.2">
      <c r="A185" s="167"/>
      <c r="B185" s="78" t="s">
        <v>12</v>
      </c>
      <c r="C185" s="44">
        <v>4039</v>
      </c>
      <c r="D185" s="48">
        <f t="shared" si="14"/>
        <v>6.5347840422024461</v>
      </c>
      <c r="E185" s="48">
        <f>100*(SUM($C$182:C185)/SUM($C$170:C173)-1)</f>
        <v>133.12193503189408</v>
      </c>
      <c r="F185" s="48">
        <f t="shared" si="11"/>
        <v>76.087193460490468</v>
      </c>
      <c r="G185" s="48">
        <f t="shared" si="13"/>
        <v>69.61419378018239</v>
      </c>
    </row>
    <row r="186" spans="1:7" ht="12.75" customHeight="1" x14ac:dyDescent="0.2">
      <c r="A186" s="167"/>
      <c r="B186" s="78" t="s">
        <v>13</v>
      </c>
      <c r="C186" s="44">
        <v>4168.5</v>
      </c>
      <c r="D186" s="48">
        <f t="shared" si="14"/>
        <v>3.2062391681109137</v>
      </c>
      <c r="E186" s="48">
        <f>100*(SUM($C$182:C186)/SUM($C$170:C174)-1)</f>
        <v>144.05613544643589</v>
      </c>
      <c r="F186" s="48">
        <f t="shared" si="11"/>
        <v>196.85096564689798</v>
      </c>
      <c r="G186" s="48">
        <f t="shared" si="13"/>
        <v>88.499105011802072</v>
      </c>
    </row>
    <row r="187" spans="1:7" ht="12.75" customHeight="1" x14ac:dyDescent="0.2">
      <c r="A187" s="167"/>
      <c r="B187" s="78" t="s">
        <v>14</v>
      </c>
      <c r="C187" s="44">
        <v>3503</v>
      </c>
      <c r="D187" s="48">
        <f t="shared" ref="D187:D189" si="15">100*(C187/C186-1)</f>
        <v>-15.964975410819237</v>
      </c>
      <c r="E187" s="48">
        <f>100*(SUM($C$182:C187)/SUM($C$170:C175)-1)</f>
        <v>95.545092538840009</v>
      </c>
      <c r="F187" s="48">
        <f t="shared" ref="F187:F189" si="16">100*(C187/C175-1)</f>
        <v>-8.3420987906285493</v>
      </c>
      <c r="G187" s="48">
        <f t="shared" si="13"/>
        <v>92.210005639001835</v>
      </c>
    </row>
    <row r="188" spans="1:7" ht="12.75" customHeight="1" x14ac:dyDescent="0.2">
      <c r="A188" s="167"/>
      <c r="B188" s="78" t="s">
        <v>15</v>
      </c>
      <c r="C188" s="44">
        <v>3410.5</v>
      </c>
      <c r="D188" s="48">
        <f t="shared" si="15"/>
        <v>-2.6405937767627785</v>
      </c>
      <c r="E188" s="48">
        <f>100*(SUM($C$182:C188)/SUM($C$170:C176)-1)</f>
        <v>78.406498692219799</v>
      </c>
      <c r="F188" s="48">
        <f t="shared" si="16"/>
        <v>11.271341552937475</v>
      </c>
      <c r="G188" s="48">
        <f>100*(SUM(C177:C188)/SUM(C165:C176)-1)</f>
        <v>77.358336184709685</v>
      </c>
    </row>
    <row r="189" spans="1:7" ht="12.75" customHeight="1" x14ac:dyDescent="0.2">
      <c r="A189" s="167"/>
      <c r="B189" s="78" t="s">
        <v>16</v>
      </c>
      <c r="C189" s="44">
        <v>3640.5</v>
      </c>
      <c r="D189" s="48">
        <f t="shared" si="15"/>
        <v>6.7438791965987344</v>
      </c>
      <c r="E189" s="48">
        <f>100*(SUM($C$182:C189)/SUM($C$170:C177)-1)</f>
        <v>63.888113464821394</v>
      </c>
      <c r="F189" s="48">
        <f t="shared" si="16"/>
        <v>2.3630239057939706</v>
      </c>
      <c r="G189" s="48">
        <f>100*(SUM(C178:C189)/SUM(C166:C177)-1)</f>
        <v>67.193617492797515</v>
      </c>
    </row>
    <row r="190" spans="1:7" ht="12.75" customHeight="1" x14ac:dyDescent="0.2">
      <c r="A190" s="167"/>
      <c r="B190" s="78" t="s">
        <v>17</v>
      </c>
      <c r="C190" s="44">
        <v>4129</v>
      </c>
      <c r="D190" s="48">
        <f t="shared" ref="D190" si="17">100*(C190/C189-1)</f>
        <v>13.418486471638502</v>
      </c>
      <c r="E190" s="48">
        <f>100*(SUM($C$182:C190)/SUM($C$170:C178)-1)</f>
        <v>64.621040656816959</v>
      </c>
      <c r="F190" s="48">
        <f t="shared" ref="F190" si="18">100*(C190/C178-1)</f>
        <v>70.250489640243273</v>
      </c>
      <c r="G190" s="48">
        <f t="shared" si="13"/>
        <v>65.488732102403119</v>
      </c>
    </row>
    <row r="191" spans="1:7" ht="12.75" customHeight="1" x14ac:dyDescent="0.2">
      <c r="A191" s="167"/>
      <c r="B191" s="78" t="s">
        <v>18</v>
      </c>
      <c r="C191" s="44">
        <v>5209.5</v>
      </c>
      <c r="D191" s="48">
        <f t="shared" ref="D191:D193" si="19">100*(C191/C190-1)</f>
        <v>26.168563816904822</v>
      </c>
      <c r="E191" s="48">
        <f>100*(SUM($C$182:C191)/SUM($C$170:C179)-1)</f>
        <v>69.045423225738062</v>
      </c>
      <c r="F191" s="48">
        <f t="shared" ref="F191:F193" si="20">100*(C191/C179-1)</f>
        <v>105.85213577271114</v>
      </c>
      <c r="G191" s="48">
        <f t="shared" ref="G191:G193" si="21">100*(SUM(C180:C191)/SUM(C168:C179)-1)</f>
        <v>71.612628681630099</v>
      </c>
    </row>
    <row r="192" spans="1:7" ht="12.75" customHeight="1" x14ac:dyDescent="0.2">
      <c r="A192" s="167"/>
      <c r="B192" s="78" t="s">
        <v>19</v>
      </c>
      <c r="C192" s="44">
        <v>4040.75</v>
      </c>
      <c r="D192" s="48">
        <f t="shared" si="19"/>
        <v>-22.434974565697285</v>
      </c>
      <c r="E192" s="48">
        <f>100*(SUM($C$182:C192)/SUM($C$170:C180)-1)</f>
        <v>66.365444728616069</v>
      </c>
      <c r="F192" s="48">
        <f t="shared" si="20"/>
        <v>43.862928348909655</v>
      </c>
      <c r="G192" s="48">
        <f t="shared" si="21"/>
        <v>70.978292406298621</v>
      </c>
    </row>
    <row r="193" spans="1:8" ht="12.75" customHeight="1" x14ac:dyDescent="0.2">
      <c r="A193" s="168"/>
      <c r="B193" s="78" t="s">
        <v>20</v>
      </c>
      <c r="C193" s="44">
        <v>4004.75</v>
      </c>
      <c r="D193" s="48">
        <f t="shared" si="19"/>
        <v>-0.89092371465693265</v>
      </c>
      <c r="E193" s="48">
        <f>100*(SUM($C$182:C193)/SUM($C$170:C181)-1)</f>
        <v>54.051620889499794</v>
      </c>
      <c r="F193" s="48">
        <f t="shared" si="20"/>
        <v>-14.959919307745395</v>
      </c>
      <c r="G193" s="48">
        <f t="shared" si="21"/>
        <v>54.051620889499794</v>
      </c>
    </row>
    <row r="195" spans="1:8" ht="12.75" customHeight="1" x14ac:dyDescent="0.25">
      <c r="A195" s="135" t="s">
        <v>165</v>
      </c>
    </row>
    <row r="196" spans="1:8" ht="30" customHeight="1" x14ac:dyDescent="0.2">
      <c r="A196" s="200" t="s">
        <v>176</v>
      </c>
      <c r="B196" s="200"/>
      <c r="C196" s="200"/>
      <c r="D196" s="200"/>
      <c r="E196" s="200"/>
      <c r="F196" s="200"/>
      <c r="G196" s="200"/>
      <c r="H196" s="200"/>
    </row>
    <row r="197" spans="1:8" ht="12.75" customHeight="1" x14ac:dyDescent="0.2">
      <c r="A197" s="161" t="s">
        <v>167</v>
      </c>
      <c r="B197" s="161"/>
      <c r="C197" s="161"/>
      <c r="D197" s="161"/>
      <c r="E197" s="161"/>
      <c r="F197" s="161"/>
      <c r="G197" s="161"/>
      <c r="H197" s="161"/>
    </row>
    <row r="198" spans="1:8" ht="12.75" customHeight="1" x14ac:dyDescent="0.2">
      <c r="A198" s="161"/>
      <c r="B198" s="161"/>
      <c r="C198" s="161"/>
      <c r="D198" s="161"/>
      <c r="E198" s="161"/>
      <c r="F198" s="161"/>
      <c r="G198" s="161"/>
      <c r="H198" s="161"/>
    </row>
    <row r="199" spans="1:8" ht="12.75" customHeight="1" x14ac:dyDescent="0.2">
      <c r="A199" s="161"/>
      <c r="B199" s="161"/>
      <c r="C199" s="161"/>
      <c r="D199" s="161"/>
      <c r="E199" s="161"/>
      <c r="F199" s="161"/>
      <c r="G199" s="161"/>
      <c r="H199" s="161"/>
    </row>
  </sheetData>
  <mergeCells count="26">
    <mergeCell ref="A182:A193"/>
    <mergeCell ref="A134:A142"/>
    <mergeCell ref="A2:G2"/>
    <mergeCell ref="A3:G3"/>
    <mergeCell ref="A4:G4"/>
    <mergeCell ref="A5:G5"/>
    <mergeCell ref="A9:G9"/>
    <mergeCell ref="A7:G7"/>
    <mergeCell ref="A8:G8"/>
    <mergeCell ref="A170:A181"/>
    <mergeCell ref="A197:H199"/>
    <mergeCell ref="D12:G12"/>
    <mergeCell ref="A12:A13"/>
    <mergeCell ref="A98:A109"/>
    <mergeCell ref="A86:A97"/>
    <mergeCell ref="A26:A37"/>
    <mergeCell ref="A38:A49"/>
    <mergeCell ref="C12:C13"/>
    <mergeCell ref="B12:B13"/>
    <mergeCell ref="A14:A25"/>
    <mergeCell ref="A50:A61"/>
    <mergeCell ref="A62:A73"/>
    <mergeCell ref="A74:A85"/>
    <mergeCell ref="A122:A133"/>
    <mergeCell ref="A110:A121"/>
    <mergeCell ref="A196:H196"/>
  </mergeCells>
  <phoneticPr fontId="22" type="noConversion"/>
  <pageMargins left="0.75" right="0.75" top="1" bottom="1"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dimension ref="A1:AN204"/>
  <sheetViews>
    <sheetView showGridLines="0" zoomScaleNormal="100" workbookViewId="0">
      <pane xSplit="2" ySplit="13" topLeftCell="C166" activePane="bottomRight" state="frozen"/>
      <selection activeCell="B16" sqref="B16"/>
      <selection pane="topRight" activeCell="B16" sqref="B16"/>
      <selection pane="bottomLeft" activeCell="B16" sqref="B16"/>
      <selection pane="bottomRight" activeCell="D170" sqref="D170:N181"/>
    </sheetView>
  </sheetViews>
  <sheetFormatPr baseColWidth="10" defaultColWidth="11.42578125" defaultRowHeight="12.75" customHeight="1" x14ac:dyDescent="0.2"/>
  <cols>
    <col min="1" max="2" width="11.42578125" style="20" customWidth="1"/>
    <col min="3" max="10" width="14.85546875" style="20" bestFit="1" customWidth="1"/>
    <col min="11" max="11" width="14.7109375" style="20" customWidth="1"/>
    <col min="12" max="16" width="14.85546875" style="20" bestFit="1" customWidth="1"/>
    <col min="17" max="16384" width="11.42578125" style="20"/>
  </cols>
  <sheetData>
    <row r="1" spans="1:16" ht="12.75" customHeight="1" x14ac:dyDescent="0.2">
      <c r="A1" s="35"/>
      <c r="B1" s="36"/>
      <c r="C1" s="36"/>
      <c r="D1" s="36"/>
      <c r="E1" s="36"/>
      <c r="F1" s="36"/>
      <c r="G1" s="36"/>
      <c r="H1" s="36"/>
      <c r="I1" s="36"/>
      <c r="J1" s="36"/>
      <c r="K1" s="36"/>
      <c r="L1" s="36"/>
      <c r="M1" s="36"/>
      <c r="N1" s="36"/>
      <c r="O1" s="36"/>
      <c r="P1" s="36"/>
    </row>
    <row r="2" spans="1:16" ht="12.75" customHeight="1" x14ac:dyDescent="0.2">
      <c r="A2" s="209" t="s">
        <v>0</v>
      </c>
      <c r="B2" s="210"/>
      <c r="C2" s="210"/>
      <c r="D2" s="210"/>
      <c r="E2" s="210"/>
      <c r="F2" s="210"/>
      <c r="G2" s="210"/>
      <c r="H2" s="210"/>
      <c r="I2" s="210"/>
      <c r="J2" s="210"/>
      <c r="K2" s="210"/>
      <c r="L2" s="210"/>
      <c r="M2" s="210"/>
      <c r="N2" s="210"/>
      <c r="O2" s="210"/>
      <c r="P2" s="210"/>
    </row>
    <row r="3" spans="1:16" ht="12.75" customHeight="1" x14ac:dyDescent="0.2">
      <c r="A3" s="209" t="s">
        <v>1</v>
      </c>
      <c r="B3" s="210"/>
      <c r="C3" s="210"/>
      <c r="D3" s="210"/>
      <c r="E3" s="210"/>
      <c r="F3" s="210"/>
      <c r="G3" s="210"/>
      <c r="H3" s="210"/>
      <c r="I3" s="210"/>
      <c r="J3" s="210"/>
      <c r="K3" s="210"/>
      <c r="L3" s="210"/>
      <c r="M3" s="210"/>
      <c r="N3" s="210"/>
      <c r="O3" s="210"/>
      <c r="P3" s="210"/>
    </row>
    <row r="4" spans="1:16" ht="12.75" customHeight="1" x14ac:dyDescent="0.2">
      <c r="A4" s="211" t="s">
        <v>2</v>
      </c>
      <c r="B4" s="197"/>
      <c r="C4" s="197"/>
      <c r="D4" s="197"/>
      <c r="E4" s="197"/>
      <c r="F4" s="197"/>
      <c r="G4" s="197"/>
      <c r="H4" s="197"/>
      <c r="I4" s="197"/>
      <c r="J4" s="197"/>
      <c r="K4" s="197"/>
      <c r="L4" s="197"/>
      <c r="M4" s="197"/>
      <c r="N4" s="197"/>
      <c r="O4" s="197"/>
      <c r="P4" s="197"/>
    </row>
    <row r="5" spans="1:16" ht="12.75" customHeight="1" x14ac:dyDescent="0.2">
      <c r="A5" s="211" t="s">
        <v>3</v>
      </c>
      <c r="B5" s="197"/>
      <c r="C5" s="197"/>
      <c r="D5" s="197"/>
      <c r="E5" s="197"/>
      <c r="F5" s="197"/>
      <c r="G5" s="197"/>
      <c r="H5" s="197"/>
      <c r="I5" s="197"/>
      <c r="J5" s="197"/>
      <c r="K5" s="197"/>
      <c r="L5" s="197"/>
      <c r="M5" s="197"/>
      <c r="N5" s="197"/>
      <c r="O5" s="197"/>
      <c r="P5" s="197"/>
    </row>
    <row r="6" spans="1:16" ht="12.75" customHeight="1" x14ac:dyDescent="0.2">
      <c r="A6" s="37"/>
      <c r="B6" s="28"/>
      <c r="C6" s="28"/>
      <c r="D6" s="28"/>
      <c r="E6" s="28"/>
      <c r="F6" s="28"/>
      <c r="G6" s="28"/>
      <c r="H6" s="28"/>
      <c r="I6" s="27"/>
      <c r="J6" s="27"/>
      <c r="K6" s="27"/>
      <c r="L6" s="27"/>
      <c r="M6" s="27"/>
      <c r="N6" s="27"/>
      <c r="O6" s="27"/>
      <c r="P6" s="27"/>
    </row>
    <row r="7" spans="1:16" ht="12.75" customHeight="1" x14ac:dyDescent="0.2">
      <c r="A7" s="212" t="s">
        <v>156</v>
      </c>
      <c r="B7" s="198"/>
      <c r="C7" s="198"/>
      <c r="D7" s="198"/>
      <c r="E7" s="198"/>
      <c r="F7" s="198"/>
      <c r="G7" s="198"/>
      <c r="H7" s="198"/>
      <c r="I7" s="198"/>
      <c r="J7" s="198"/>
      <c r="K7" s="198"/>
      <c r="L7" s="198"/>
      <c r="M7" s="198"/>
      <c r="N7" s="198"/>
      <c r="O7" s="198"/>
      <c r="P7" s="198"/>
    </row>
    <row r="8" spans="1:16" ht="12.75" customHeight="1" x14ac:dyDescent="0.2">
      <c r="A8" s="212" t="s">
        <v>122</v>
      </c>
      <c r="B8" s="198"/>
      <c r="C8" s="198"/>
      <c r="D8" s="198"/>
      <c r="E8" s="198"/>
      <c r="F8" s="198"/>
      <c r="G8" s="198"/>
      <c r="H8" s="198"/>
      <c r="I8" s="198"/>
      <c r="J8" s="198"/>
      <c r="K8" s="198"/>
      <c r="L8" s="198"/>
      <c r="M8" s="198"/>
      <c r="N8" s="198"/>
      <c r="O8" s="198"/>
      <c r="P8" s="198"/>
    </row>
    <row r="9" spans="1:16" ht="12.75" customHeight="1" x14ac:dyDescent="0.2">
      <c r="A9" s="211" t="s">
        <v>196</v>
      </c>
      <c r="B9" s="197"/>
      <c r="C9" s="197"/>
      <c r="D9" s="197"/>
      <c r="E9" s="197"/>
      <c r="F9" s="197"/>
      <c r="G9" s="197"/>
      <c r="H9" s="197"/>
      <c r="I9" s="197"/>
      <c r="J9" s="197"/>
      <c r="K9" s="197"/>
      <c r="L9" s="197"/>
      <c r="M9" s="197"/>
      <c r="N9" s="197"/>
      <c r="O9" s="197"/>
      <c r="P9" s="197"/>
    </row>
    <row r="10" spans="1:16" ht="12.75" customHeight="1" x14ac:dyDescent="0.2">
      <c r="A10" s="37"/>
      <c r="B10" s="28"/>
      <c r="C10" s="28"/>
      <c r="D10" s="28"/>
      <c r="E10" s="28"/>
      <c r="F10" s="28"/>
      <c r="G10" s="28"/>
      <c r="H10" s="28"/>
      <c r="I10" s="28"/>
      <c r="J10" s="28"/>
      <c r="K10" s="28"/>
      <c r="L10" s="28"/>
      <c r="M10" s="28"/>
      <c r="N10" s="28"/>
      <c r="O10" s="28"/>
      <c r="P10" s="28"/>
    </row>
    <row r="11" spans="1:16" ht="12.75" customHeight="1" x14ac:dyDescent="0.2">
      <c r="A11" s="38"/>
      <c r="B11" s="39"/>
      <c r="C11" s="39"/>
      <c r="D11" s="39"/>
      <c r="E11" s="39"/>
      <c r="F11" s="39"/>
      <c r="G11" s="213"/>
      <c r="H11" s="213"/>
      <c r="I11" s="40"/>
      <c r="J11" s="40"/>
      <c r="K11" s="40"/>
      <c r="L11" s="205" t="s">
        <v>22</v>
      </c>
      <c r="M11" s="205"/>
      <c r="N11" s="205"/>
      <c r="O11" s="58"/>
      <c r="P11" s="58"/>
    </row>
    <row r="12" spans="1:16" ht="12.75" customHeight="1" x14ac:dyDescent="0.2">
      <c r="A12" s="172" t="s">
        <v>153</v>
      </c>
      <c r="B12" s="172" t="s">
        <v>21</v>
      </c>
      <c r="C12" s="206" t="s">
        <v>159</v>
      </c>
      <c r="D12" s="207"/>
      <c r="E12" s="207"/>
      <c r="F12" s="207"/>
      <c r="G12" s="207"/>
      <c r="H12" s="207"/>
      <c r="I12" s="207"/>
      <c r="J12" s="207"/>
      <c r="K12" s="207"/>
      <c r="L12" s="207"/>
      <c r="M12" s="207"/>
      <c r="N12" s="208"/>
      <c r="O12" s="59"/>
      <c r="P12" s="59"/>
    </row>
    <row r="13" spans="1:16" ht="12.75" customHeight="1" x14ac:dyDescent="0.2">
      <c r="A13" s="214"/>
      <c r="B13" s="214"/>
      <c r="C13" s="60" t="s">
        <v>6</v>
      </c>
      <c r="D13" s="61" t="s">
        <v>30</v>
      </c>
      <c r="E13" s="61" t="s">
        <v>31</v>
      </c>
      <c r="F13" s="61" t="s">
        <v>154</v>
      </c>
      <c r="G13" s="61" t="s">
        <v>32</v>
      </c>
      <c r="H13" s="61" t="s">
        <v>33</v>
      </c>
      <c r="I13" s="61" t="s">
        <v>34</v>
      </c>
      <c r="J13" s="61" t="s">
        <v>35</v>
      </c>
      <c r="K13" s="61" t="s">
        <v>36</v>
      </c>
      <c r="L13" s="61" t="s">
        <v>37</v>
      </c>
      <c r="M13" s="61" t="s">
        <v>38</v>
      </c>
      <c r="N13" s="61" t="s">
        <v>155</v>
      </c>
    </row>
    <row r="14" spans="1:16" ht="12.75" customHeight="1" x14ac:dyDescent="0.25">
      <c r="A14" s="162">
        <v>2011</v>
      </c>
      <c r="B14" s="42" t="s">
        <v>9</v>
      </c>
      <c r="C14" s="44">
        <v>421591.05719441571</v>
      </c>
      <c r="D14" s="44">
        <v>37262.025456786519</v>
      </c>
      <c r="E14" s="44">
        <v>29614.897663665808</v>
      </c>
      <c r="F14" s="44">
        <v>194636.15431237186</v>
      </c>
      <c r="G14" s="44">
        <v>29320.25</v>
      </c>
      <c r="H14" s="44">
        <v>7533.25</v>
      </c>
      <c r="I14" s="44">
        <v>10108.599522149427</v>
      </c>
      <c r="J14" s="44">
        <v>10400.549999999999</v>
      </c>
      <c r="K14" s="44">
        <v>39439.901793412486</v>
      </c>
      <c r="L14" s="44">
        <v>6605.8</v>
      </c>
      <c r="M14" s="44">
        <v>27627</v>
      </c>
      <c r="N14" s="44">
        <v>29042.628446029699</v>
      </c>
      <c r="O14" s="64"/>
      <c r="P14" s="51"/>
    </row>
    <row r="15" spans="1:16" ht="12.75" customHeight="1" x14ac:dyDescent="0.25">
      <c r="A15" s="162"/>
      <c r="B15" s="42" t="s">
        <v>10</v>
      </c>
      <c r="C15" s="44">
        <v>483744.31027481006</v>
      </c>
      <c r="D15" s="44">
        <v>46965.274638096758</v>
      </c>
      <c r="E15" s="44">
        <v>32575.752602527413</v>
      </c>
      <c r="F15" s="44">
        <v>217928.73262015468</v>
      </c>
      <c r="G15" s="44">
        <v>36942</v>
      </c>
      <c r="H15" s="44">
        <v>9979</v>
      </c>
      <c r="I15" s="44">
        <v>11290.006175399663</v>
      </c>
      <c r="J15" s="44">
        <v>11101.55</v>
      </c>
      <c r="K15" s="44">
        <v>37632.853126466631</v>
      </c>
      <c r="L15" s="44">
        <v>7519.55</v>
      </c>
      <c r="M15" s="44">
        <v>27545.75</v>
      </c>
      <c r="N15" s="44">
        <v>44263.841112164904</v>
      </c>
      <c r="O15"/>
      <c r="P15" s="51"/>
    </row>
    <row r="16" spans="1:16" ht="12.75" customHeight="1" x14ac:dyDescent="0.25">
      <c r="A16" s="162"/>
      <c r="B16" s="42" t="s">
        <v>11</v>
      </c>
      <c r="C16" s="44">
        <v>559243.57486273313</v>
      </c>
      <c r="D16" s="44">
        <v>53406.061862328374</v>
      </c>
      <c r="E16" s="44">
        <v>43146.321738981322</v>
      </c>
      <c r="F16" s="44">
        <v>250274.60417857661</v>
      </c>
      <c r="G16" s="44">
        <v>45041.099999999991</v>
      </c>
      <c r="H16" s="44">
        <v>9691</v>
      </c>
      <c r="I16" s="44">
        <v>10720.468956601086</v>
      </c>
      <c r="J16" s="44">
        <v>11560.174999999999</v>
      </c>
      <c r="K16" s="44">
        <v>42726.469505068984</v>
      </c>
      <c r="L16" s="44">
        <v>7514.9</v>
      </c>
      <c r="M16" s="44">
        <v>39532.899999999994</v>
      </c>
      <c r="N16" s="44">
        <v>45629.573621176773</v>
      </c>
      <c r="O16"/>
      <c r="P16" s="51"/>
    </row>
    <row r="17" spans="1:16" ht="12.75" customHeight="1" x14ac:dyDescent="0.25">
      <c r="A17" s="162"/>
      <c r="B17" s="42" t="s">
        <v>12</v>
      </c>
      <c r="C17" s="44">
        <v>501972.91832238389</v>
      </c>
      <c r="D17" s="44">
        <v>44181.858954063347</v>
      </c>
      <c r="E17" s="44">
        <v>46077.266722813591</v>
      </c>
      <c r="F17" s="44">
        <v>218889.38752885832</v>
      </c>
      <c r="G17" s="44">
        <v>39963.85</v>
      </c>
      <c r="H17" s="44">
        <v>9318.5</v>
      </c>
      <c r="I17" s="44">
        <v>11455.134599132623</v>
      </c>
      <c r="J17" s="44">
        <v>9258.75</v>
      </c>
      <c r="K17" s="44">
        <v>38503.983324862769</v>
      </c>
      <c r="L17" s="44">
        <v>7035.6</v>
      </c>
      <c r="M17" s="44">
        <v>33896.25</v>
      </c>
      <c r="N17" s="44">
        <v>43392.3371926533</v>
      </c>
      <c r="O17"/>
      <c r="P17" s="51"/>
    </row>
    <row r="18" spans="1:16" ht="12.75" customHeight="1" x14ac:dyDescent="0.25">
      <c r="A18" s="162"/>
      <c r="B18" s="42" t="s">
        <v>13</v>
      </c>
      <c r="C18" s="44">
        <v>577054.91986906901</v>
      </c>
      <c r="D18" s="44">
        <v>56511.497094012302</v>
      </c>
      <c r="E18" s="44">
        <v>44248.347362457142</v>
      </c>
      <c r="F18" s="44">
        <v>251820.03145299389</v>
      </c>
      <c r="G18" s="44">
        <v>47653.899999999994</v>
      </c>
      <c r="H18" s="44">
        <v>8305.75</v>
      </c>
      <c r="I18" s="44">
        <v>14995.234134809842</v>
      </c>
      <c r="J18" s="44">
        <v>10843.1</v>
      </c>
      <c r="K18" s="44">
        <v>38880.426795931307</v>
      </c>
      <c r="L18" s="44">
        <v>8291.4499999999989</v>
      </c>
      <c r="M18" s="44">
        <v>44272.2</v>
      </c>
      <c r="N18" s="44">
        <v>51232.983028864568</v>
      </c>
      <c r="O18"/>
      <c r="P18" s="51"/>
    </row>
    <row r="19" spans="1:16" ht="12.75" customHeight="1" x14ac:dyDescent="0.25">
      <c r="A19" s="162"/>
      <c r="B19" s="42" t="s">
        <v>14</v>
      </c>
      <c r="C19" s="44">
        <v>556653.06648307608</v>
      </c>
      <c r="D19" s="44">
        <v>52774.531450112001</v>
      </c>
      <c r="E19" s="44">
        <v>40880.531960770342</v>
      </c>
      <c r="F19" s="44">
        <v>248496.51971972585</v>
      </c>
      <c r="G19" s="44">
        <v>42211.35</v>
      </c>
      <c r="H19" s="44">
        <v>7730.5</v>
      </c>
      <c r="I19" s="44">
        <v>16952.251823299684</v>
      </c>
      <c r="J19" s="44">
        <v>9257.8499999999985</v>
      </c>
      <c r="K19" s="44">
        <v>41726.86533011499</v>
      </c>
      <c r="L19" s="44">
        <v>6749.5</v>
      </c>
      <c r="M19" s="44">
        <v>36717</v>
      </c>
      <c r="N19" s="44">
        <v>53156.166199053318</v>
      </c>
      <c r="O19"/>
      <c r="P19" s="51"/>
    </row>
    <row r="20" spans="1:16" ht="12.75" customHeight="1" x14ac:dyDescent="0.25">
      <c r="A20" s="162"/>
      <c r="B20" s="42" t="s">
        <v>15</v>
      </c>
      <c r="C20" s="44">
        <v>578525.85870308592</v>
      </c>
      <c r="D20" s="44">
        <v>55186.475443640957</v>
      </c>
      <c r="E20" s="44">
        <v>43190.189645633705</v>
      </c>
      <c r="F20" s="44">
        <v>256220.37909335861</v>
      </c>
      <c r="G20" s="44">
        <v>45102.099999999991</v>
      </c>
      <c r="H20" s="44">
        <v>9495.5</v>
      </c>
      <c r="I20" s="44">
        <v>16700.269438885985</v>
      </c>
      <c r="J20" s="44">
        <v>8228.9</v>
      </c>
      <c r="K20" s="44">
        <v>46107.219707542492</v>
      </c>
      <c r="L20" s="44">
        <v>6326.8</v>
      </c>
      <c r="M20" s="44">
        <v>34805</v>
      </c>
      <c r="N20" s="44">
        <v>57163.025374024124</v>
      </c>
      <c r="O20"/>
      <c r="P20" s="51"/>
    </row>
    <row r="21" spans="1:16" ht="12.75" customHeight="1" x14ac:dyDescent="0.25">
      <c r="A21" s="162"/>
      <c r="B21" s="42" t="s">
        <v>16</v>
      </c>
      <c r="C21" s="44">
        <v>603973.81742393377</v>
      </c>
      <c r="D21" s="44">
        <v>57120.980524759092</v>
      </c>
      <c r="E21" s="44">
        <v>39901.384161596921</v>
      </c>
      <c r="F21" s="44">
        <v>267172.06432117976</v>
      </c>
      <c r="G21" s="44">
        <v>38797.35</v>
      </c>
      <c r="H21" s="44">
        <v>9421</v>
      </c>
      <c r="I21" s="44">
        <v>17575.20090678292</v>
      </c>
      <c r="J21" s="44">
        <v>10135.9</v>
      </c>
      <c r="K21" s="44">
        <v>54476.791045825732</v>
      </c>
      <c r="L21" s="44">
        <v>8079.85</v>
      </c>
      <c r="M21" s="44">
        <v>39328.5</v>
      </c>
      <c r="N21" s="44">
        <v>61964.796463789295</v>
      </c>
      <c r="O21"/>
      <c r="P21" s="51"/>
    </row>
    <row r="22" spans="1:16" ht="12.75" customHeight="1" x14ac:dyDescent="0.25">
      <c r="A22" s="162"/>
      <c r="B22" s="42" t="s">
        <v>17</v>
      </c>
      <c r="C22" s="44">
        <v>619687.38423542865</v>
      </c>
      <c r="D22" s="44">
        <v>56230.532074743001</v>
      </c>
      <c r="E22" s="44">
        <v>37823.120347127333</v>
      </c>
      <c r="F22" s="44">
        <v>279106.07064988191</v>
      </c>
      <c r="G22" s="44">
        <v>36804.400000000009</v>
      </c>
      <c r="H22" s="44">
        <v>9994.15</v>
      </c>
      <c r="I22" s="44">
        <v>19136.904078092361</v>
      </c>
      <c r="J22" s="44">
        <v>8488.65</v>
      </c>
      <c r="K22" s="44">
        <v>64167.497664592542</v>
      </c>
      <c r="L22" s="44">
        <v>7917.5999999999995</v>
      </c>
      <c r="M22" s="44">
        <v>39230.229999999996</v>
      </c>
      <c r="N22" s="44">
        <v>60788.229420991549</v>
      </c>
      <c r="O22"/>
      <c r="P22" s="51"/>
    </row>
    <row r="23" spans="1:16" ht="12.75" customHeight="1" x14ac:dyDescent="0.25">
      <c r="A23" s="162"/>
      <c r="B23" s="42" t="s">
        <v>18</v>
      </c>
      <c r="C23" s="44">
        <v>563216.20487259002</v>
      </c>
      <c r="D23" s="44">
        <v>54970.710695271177</v>
      </c>
      <c r="E23" s="44">
        <v>40251.078633011173</v>
      </c>
      <c r="F23" s="44">
        <v>249328.34233112418</v>
      </c>
      <c r="G23" s="44">
        <v>31874.870690711683</v>
      </c>
      <c r="H23" s="44">
        <v>9017.75</v>
      </c>
      <c r="I23" s="44">
        <v>16507.352508993881</v>
      </c>
      <c r="J23" s="44">
        <v>9839.4372700456679</v>
      </c>
      <c r="K23" s="44">
        <v>53312.000709052052</v>
      </c>
      <c r="L23" s="44">
        <v>7510.4632340530543</v>
      </c>
      <c r="M23" s="44">
        <v>36353.800773154406</v>
      </c>
      <c r="N23" s="44">
        <v>54250.3980271728</v>
      </c>
      <c r="O23"/>
      <c r="P23" s="51"/>
    </row>
    <row r="24" spans="1:16" ht="12.75" customHeight="1" x14ac:dyDescent="0.25">
      <c r="A24" s="162"/>
      <c r="B24" s="42" t="s">
        <v>19</v>
      </c>
      <c r="C24" s="44">
        <v>557036.45422610221</v>
      </c>
      <c r="D24" s="44">
        <v>57167.178855332226</v>
      </c>
      <c r="E24" s="44">
        <v>33115.113954927401</v>
      </c>
      <c r="F24" s="44">
        <v>241228.68539182073</v>
      </c>
      <c r="G24" s="44">
        <v>31542.735503540734</v>
      </c>
      <c r="H24" s="44">
        <v>9592.5</v>
      </c>
      <c r="I24" s="44">
        <v>15305.156792356996</v>
      </c>
      <c r="J24" s="44">
        <v>10849.870847122567</v>
      </c>
      <c r="K24" s="44">
        <v>52906.471211724158</v>
      </c>
      <c r="L24" s="44">
        <v>6610.8926321692488</v>
      </c>
      <c r="M24" s="44">
        <v>38277.59858689837</v>
      </c>
      <c r="N24" s="44">
        <v>60440.250450209867</v>
      </c>
      <c r="O24"/>
      <c r="P24" s="51"/>
    </row>
    <row r="25" spans="1:16" ht="12.75" customHeight="1" x14ac:dyDescent="0.25">
      <c r="A25" s="162"/>
      <c r="B25" s="42" t="s">
        <v>20</v>
      </c>
      <c r="C25" s="44">
        <v>528746.94087096839</v>
      </c>
      <c r="D25" s="44">
        <v>52215.547581296167</v>
      </c>
      <c r="E25" s="44">
        <v>39847.597442295322</v>
      </c>
      <c r="F25" s="44">
        <v>225872.85453702713</v>
      </c>
      <c r="G25" s="44">
        <v>33746.220458851247</v>
      </c>
      <c r="H25" s="44">
        <v>8812</v>
      </c>
      <c r="I25" s="44">
        <v>12231.138119790066</v>
      </c>
      <c r="J25" s="44">
        <v>11369.430438346688</v>
      </c>
      <c r="K25" s="44">
        <v>50713.002710779023</v>
      </c>
      <c r="L25" s="44">
        <v>6116.358114132614</v>
      </c>
      <c r="M25" s="44">
        <v>31537.146415887899</v>
      </c>
      <c r="N25" s="44">
        <v>56285.645052562206</v>
      </c>
      <c r="O25"/>
      <c r="P25" s="51"/>
    </row>
    <row r="26" spans="1:16" ht="12.75" customHeight="1" x14ac:dyDescent="0.25">
      <c r="A26" s="162">
        <v>2012</v>
      </c>
      <c r="B26" s="42" t="s">
        <v>9</v>
      </c>
      <c r="C26" s="44">
        <v>526135.5226639756</v>
      </c>
      <c r="D26" s="44">
        <v>54370.704165049116</v>
      </c>
      <c r="E26" s="44">
        <v>38182.658690426906</v>
      </c>
      <c r="F26" s="44">
        <v>223279.75516301967</v>
      </c>
      <c r="G26" s="44">
        <v>43584.407774003928</v>
      </c>
      <c r="H26" s="44">
        <v>7722.5</v>
      </c>
      <c r="I26" s="44">
        <v>14776.228415517198</v>
      </c>
      <c r="J26" s="44">
        <v>9138.9555047678859</v>
      </c>
      <c r="K26" s="44">
        <v>48888.397848469445</v>
      </c>
      <c r="L26" s="44">
        <v>7132.9016672055677</v>
      </c>
      <c r="M26" s="44">
        <v>29169.585038739209</v>
      </c>
      <c r="N26" s="44">
        <v>49889.428396776748</v>
      </c>
      <c r="O26"/>
      <c r="P26" s="51"/>
    </row>
    <row r="27" spans="1:16" ht="12.75" customHeight="1" x14ac:dyDescent="0.25">
      <c r="A27" s="162"/>
      <c r="B27" s="42" t="s">
        <v>10</v>
      </c>
      <c r="C27" s="44">
        <v>584896.66160839191</v>
      </c>
      <c r="D27" s="44">
        <v>58032.624766263383</v>
      </c>
      <c r="E27" s="44">
        <v>35147.029473547242</v>
      </c>
      <c r="F27" s="44">
        <v>254332.31840214791</v>
      </c>
      <c r="G27" s="44">
        <v>43577.976115100471</v>
      </c>
      <c r="H27" s="44">
        <v>9901.5</v>
      </c>
      <c r="I27" s="44">
        <v>18312.775728948738</v>
      </c>
      <c r="J27" s="44">
        <v>11275.317112727849</v>
      </c>
      <c r="K27" s="44">
        <v>59356.342204122157</v>
      </c>
      <c r="L27" s="44">
        <v>6514.1603573183256</v>
      </c>
      <c r="M27" s="44">
        <v>30302.417882779471</v>
      </c>
      <c r="N27" s="44">
        <v>58144.199565436298</v>
      </c>
      <c r="O27"/>
      <c r="P27" s="51"/>
    </row>
    <row r="28" spans="1:16" ht="12.75" customHeight="1" x14ac:dyDescent="0.25">
      <c r="A28" s="162"/>
      <c r="B28" s="42" t="s">
        <v>11</v>
      </c>
      <c r="C28" s="44">
        <v>634904.97012053092</v>
      </c>
      <c r="D28" s="44">
        <v>63288.358250067235</v>
      </c>
      <c r="E28" s="44">
        <v>44233.588287105602</v>
      </c>
      <c r="F28" s="44">
        <v>264943.99936230591</v>
      </c>
      <c r="G28" s="44">
        <v>48064.919012099228</v>
      </c>
      <c r="H28" s="44">
        <v>12334</v>
      </c>
      <c r="I28" s="44">
        <v>22444.290372441159</v>
      </c>
      <c r="J28" s="44">
        <v>13830.1</v>
      </c>
      <c r="K28" s="44">
        <v>66491.604696750466</v>
      </c>
      <c r="L28" s="44">
        <v>6105.9844596333514</v>
      </c>
      <c r="M28" s="44">
        <v>34063.733956739517</v>
      </c>
      <c r="N28" s="44">
        <v>59104.391723388471</v>
      </c>
      <c r="O28"/>
      <c r="P28" s="51"/>
    </row>
    <row r="29" spans="1:16" ht="12.75" customHeight="1" x14ac:dyDescent="0.25">
      <c r="A29" s="162"/>
      <c r="B29" s="42" t="s">
        <v>12</v>
      </c>
      <c r="C29" s="44">
        <v>550290.40134233912</v>
      </c>
      <c r="D29" s="44">
        <v>51456.608368298977</v>
      </c>
      <c r="E29" s="44">
        <v>40510.182935368859</v>
      </c>
      <c r="F29" s="44">
        <v>217169.59875059332</v>
      </c>
      <c r="G29" s="44">
        <v>42462.394650082053</v>
      </c>
      <c r="H29" s="44">
        <v>10526.5</v>
      </c>
      <c r="I29" s="44">
        <v>22962.695645033698</v>
      </c>
      <c r="J29" s="44">
        <v>12207.75</v>
      </c>
      <c r="K29" s="44">
        <v>61078.812929181935</v>
      </c>
      <c r="L29" s="44">
        <v>5827.8417628675279</v>
      </c>
      <c r="M29" s="44">
        <v>31347.099119341918</v>
      </c>
      <c r="N29" s="44">
        <v>54740.91718157073</v>
      </c>
      <c r="O29"/>
      <c r="P29" s="51"/>
    </row>
    <row r="30" spans="1:16" ht="12.75" customHeight="1" x14ac:dyDescent="0.25">
      <c r="A30" s="162"/>
      <c r="B30" s="42" t="s">
        <v>13</v>
      </c>
      <c r="C30" s="44">
        <v>639649.49541258428</v>
      </c>
      <c r="D30" s="44">
        <v>55894.398051768781</v>
      </c>
      <c r="E30" s="44">
        <v>44623.846304056933</v>
      </c>
      <c r="F30" s="44">
        <v>254943.69913185717</v>
      </c>
      <c r="G30" s="44">
        <v>47253.433948616766</v>
      </c>
      <c r="H30" s="44">
        <v>11229.729069231349</v>
      </c>
      <c r="I30" s="44">
        <v>29351.522439077966</v>
      </c>
      <c r="J30" s="44">
        <v>10457</v>
      </c>
      <c r="K30" s="44">
        <v>71107.179007725383</v>
      </c>
      <c r="L30" s="44">
        <v>8596.7640384072147</v>
      </c>
      <c r="M30" s="44">
        <v>38061.432367965994</v>
      </c>
      <c r="N30" s="44">
        <v>68130.491053876627</v>
      </c>
      <c r="O30"/>
      <c r="P30" s="51"/>
    </row>
    <row r="31" spans="1:16" ht="12.75" customHeight="1" x14ac:dyDescent="0.25">
      <c r="A31" s="162"/>
      <c r="B31" s="42" t="s">
        <v>14</v>
      </c>
      <c r="C31" s="44">
        <v>620337.52840770455</v>
      </c>
      <c r="D31" s="44">
        <v>53720.936799609859</v>
      </c>
      <c r="E31" s="44">
        <v>44693.457087377661</v>
      </c>
      <c r="F31" s="44">
        <v>250646.16555322681</v>
      </c>
      <c r="G31" s="44">
        <v>40959.496980516538</v>
      </c>
      <c r="H31" s="44">
        <v>12074.518492627647</v>
      </c>
      <c r="I31" s="44">
        <v>28911.943644851224</v>
      </c>
      <c r="J31" s="44">
        <v>7857.9000000000005</v>
      </c>
      <c r="K31" s="44">
        <v>64199.074451744236</v>
      </c>
      <c r="L31" s="44">
        <v>7481.0397067103422</v>
      </c>
      <c r="M31" s="44">
        <v>41151.464895703335</v>
      </c>
      <c r="N31" s="44">
        <v>68641.530795336963</v>
      </c>
      <c r="O31"/>
      <c r="P31" s="51"/>
    </row>
    <row r="32" spans="1:16" ht="12.75" customHeight="1" x14ac:dyDescent="0.25">
      <c r="A32" s="162"/>
      <c r="B32" s="42" t="s">
        <v>15</v>
      </c>
      <c r="C32" s="44">
        <v>621040.76824933698</v>
      </c>
      <c r="D32" s="44">
        <v>58927.805471592786</v>
      </c>
      <c r="E32" s="44">
        <v>48082.292107337809</v>
      </c>
      <c r="F32" s="44">
        <v>241811.42045450673</v>
      </c>
      <c r="G32" s="44">
        <v>38171.820381193051</v>
      </c>
      <c r="H32" s="44">
        <v>11245.037819773916</v>
      </c>
      <c r="I32" s="44">
        <v>28774.837950441502</v>
      </c>
      <c r="J32" s="44">
        <v>11495.199999999999</v>
      </c>
      <c r="K32" s="44">
        <v>71988.224476492149</v>
      </c>
      <c r="L32" s="44">
        <v>7918.0286438804505</v>
      </c>
      <c r="M32" s="44">
        <v>37202.403232045828</v>
      </c>
      <c r="N32" s="44">
        <v>65423.697712072768</v>
      </c>
      <c r="O32"/>
      <c r="P32" s="51"/>
    </row>
    <row r="33" spans="1:16" ht="12.75" customHeight="1" x14ac:dyDescent="0.25">
      <c r="A33" s="162"/>
      <c r="B33" s="42" t="s">
        <v>16</v>
      </c>
      <c r="C33" s="44">
        <v>640026.29949243611</v>
      </c>
      <c r="D33" s="44">
        <v>55932.730428682808</v>
      </c>
      <c r="E33" s="44">
        <v>51857.1782979169</v>
      </c>
      <c r="F33" s="44">
        <v>254176.05342647716</v>
      </c>
      <c r="G33" s="44">
        <v>37455.633362708249</v>
      </c>
      <c r="H33" s="44">
        <v>10991.613492650617</v>
      </c>
      <c r="I33" s="44">
        <v>31250.686813625511</v>
      </c>
      <c r="J33" s="44">
        <v>9871.8998212309598</v>
      </c>
      <c r="K33" s="44">
        <v>79513.776870935661</v>
      </c>
      <c r="L33" s="44">
        <v>6943.0025182365425</v>
      </c>
      <c r="M33" s="44">
        <v>38617.833364945189</v>
      </c>
      <c r="N33" s="44">
        <v>63415.891095026556</v>
      </c>
      <c r="O33"/>
      <c r="P33" s="51"/>
    </row>
    <row r="34" spans="1:16" ht="12.75" customHeight="1" x14ac:dyDescent="0.25">
      <c r="A34" s="162"/>
      <c r="B34" s="42" t="s">
        <v>17</v>
      </c>
      <c r="C34" s="44">
        <v>618164.03727230581</v>
      </c>
      <c r="D34" s="44">
        <v>61969.950519649676</v>
      </c>
      <c r="E34" s="44">
        <v>45275.001677788408</v>
      </c>
      <c r="F34" s="44">
        <v>241378.67122432988</v>
      </c>
      <c r="G34" s="44">
        <v>40673.109562928206</v>
      </c>
      <c r="H34" s="44">
        <v>10641.75</v>
      </c>
      <c r="I34" s="44">
        <v>33075.294059458291</v>
      </c>
      <c r="J34" s="44">
        <v>9943.1958906201489</v>
      </c>
      <c r="K34" s="44">
        <v>65120.402442757062</v>
      </c>
      <c r="L34" s="44">
        <v>7206.6633237215956</v>
      </c>
      <c r="M34" s="44">
        <v>38310.461232626651</v>
      </c>
      <c r="N34" s="44">
        <v>64569.537338425755</v>
      </c>
      <c r="O34"/>
      <c r="P34" s="51"/>
    </row>
    <row r="35" spans="1:16" ht="12.75" customHeight="1" x14ac:dyDescent="0.25">
      <c r="A35" s="162"/>
      <c r="B35" s="42" t="s">
        <v>18</v>
      </c>
      <c r="C35" s="44">
        <v>636543.96692226361</v>
      </c>
      <c r="D35" s="44">
        <v>59690.630498653263</v>
      </c>
      <c r="E35" s="44">
        <v>45627.34728903522</v>
      </c>
      <c r="F35" s="44">
        <v>245710.47988261975</v>
      </c>
      <c r="G35" s="44">
        <v>41474.449422029356</v>
      </c>
      <c r="H35" s="44">
        <v>10863.25</v>
      </c>
      <c r="I35" s="44">
        <v>34981.613845411135</v>
      </c>
      <c r="J35" s="44">
        <v>11174.87351513364</v>
      </c>
      <c r="K35" s="44">
        <v>70693.017843046808</v>
      </c>
      <c r="L35" s="44">
        <v>7456.86089276455</v>
      </c>
      <c r="M35" s="44">
        <v>43303.214629198657</v>
      </c>
      <c r="N35" s="44">
        <v>65568.229104371305</v>
      </c>
      <c r="O35"/>
      <c r="P35" s="51"/>
    </row>
    <row r="36" spans="1:16" ht="12.75" customHeight="1" x14ac:dyDescent="0.25">
      <c r="A36" s="162"/>
      <c r="B36" s="42" t="s">
        <v>19</v>
      </c>
      <c r="C36" s="44">
        <v>613992.68756807875</v>
      </c>
      <c r="D36" s="44">
        <v>54872.330334727267</v>
      </c>
      <c r="E36" s="44">
        <v>47470.909127030063</v>
      </c>
      <c r="F36" s="44">
        <v>233776.54516955619</v>
      </c>
      <c r="G36" s="44">
        <v>33213.481333766096</v>
      </c>
      <c r="H36" s="44">
        <v>10902.25</v>
      </c>
      <c r="I36" s="44">
        <v>38090.523982883475</v>
      </c>
      <c r="J36" s="44">
        <v>11414.906612817927</v>
      </c>
      <c r="K36" s="44">
        <v>70965.025528566504</v>
      </c>
      <c r="L36" s="44">
        <v>5243.6398364430815</v>
      </c>
      <c r="M36" s="44">
        <v>37177.134182069349</v>
      </c>
      <c r="N36" s="44">
        <v>70865.941460218688</v>
      </c>
      <c r="O36"/>
      <c r="P36" s="51"/>
    </row>
    <row r="37" spans="1:16" ht="12.75" customHeight="1" x14ac:dyDescent="0.25">
      <c r="A37" s="162"/>
      <c r="B37" s="42" t="s">
        <v>20</v>
      </c>
      <c r="C37" s="44">
        <v>540217.8924376897</v>
      </c>
      <c r="D37" s="44">
        <v>47173.892074709664</v>
      </c>
      <c r="E37" s="44">
        <v>45142.193184824413</v>
      </c>
      <c r="F37" s="44">
        <v>196428.36409015534</v>
      </c>
      <c r="G37" s="44">
        <v>37038.192447104273</v>
      </c>
      <c r="H37" s="44">
        <v>10882.25</v>
      </c>
      <c r="I37" s="44">
        <v>30083.432878593314</v>
      </c>
      <c r="J37" s="44">
        <v>7240.6249067137396</v>
      </c>
      <c r="K37" s="44">
        <v>64318.056237828918</v>
      </c>
      <c r="L37" s="44">
        <v>6009.7893432637165</v>
      </c>
      <c r="M37" s="44">
        <v>30773.883865741227</v>
      </c>
      <c r="N37" s="44">
        <v>65127.213408755197</v>
      </c>
      <c r="O37"/>
      <c r="P37" s="51"/>
    </row>
    <row r="38" spans="1:16" ht="12.75" customHeight="1" x14ac:dyDescent="0.25">
      <c r="A38" s="162">
        <v>2013</v>
      </c>
      <c r="B38" s="42" t="s">
        <v>9</v>
      </c>
      <c r="C38" s="44">
        <v>553389.83704843337</v>
      </c>
      <c r="D38" s="44">
        <v>46689.289273130809</v>
      </c>
      <c r="E38" s="44">
        <v>45984.55682762192</v>
      </c>
      <c r="F38" s="44">
        <v>201454.29215917614</v>
      </c>
      <c r="G38" s="44">
        <v>42775.797895580406</v>
      </c>
      <c r="H38" s="44">
        <v>10408.75</v>
      </c>
      <c r="I38" s="44">
        <v>30176.400120234579</v>
      </c>
      <c r="J38" s="44">
        <v>10362.412930904586</v>
      </c>
      <c r="K38" s="44">
        <v>60943.350541598367</v>
      </c>
      <c r="L38" s="44">
        <v>7016.8652587022252</v>
      </c>
      <c r="M38" s="44">
        <v>36614.351745292297</v>
      </c>
      <c r="N38" s="44">
        <v>60963.770296191942</v>
      </c>
      <c r="O38"/>
      <c r="P38" s="51"/>
    </row>
    <row r="39" spans="1:16" ht="12.75" customHeight="1" x14ac:dyDescent="0.25">
      <c r="A39" s="162"/>
      <c r="B39" s="42" t="s">
        <v>10</v>
      </c>
      <c r="C39" s="44">
        <v>601933.98526220268</v>
      </c>
      <c r="D39" s="44">
        <v>53178.681762863656</v>
      </c>
      <c r="E39" s="44">
        <v>40950.427957230859</v>
      </c>
      <c r="F39" s="44">
        <v>223060.27251894487</v>
      </c>
      <c r="G39" s="44">
        <v>42533.467274296047</v>
      </c>
      <c r="H39" s="44">
        <v>11761.25</v>
      </c>
      <c r="I39" s="44">
        <v>33834.385600221183</v>
      </c>
      <c r="J39" s="44">
        <v>12921.224057048221</v>
      </c>
      <c r="K39" s="44">
        <v>66185.510331229554</v>
      </c>
      <c r="L39" s="44">
        <v>9289.7038055176927</v>
      </c>
      <c r="M39" s="44">
        <v>38747.586310434053</v>
      </c>
      <c r="N39" s="44">
        <v>69471.475644416569</v>
      </c>
      <c r="O39"/>
      <c r="P39" s="51"/>
    </row>
    <row r="40" spans="1:16" ht="12.75" customHeight="1" x14ac:dyDescent="0.25">
      <c r="A40" s="162"/>
      <c r="B40" s="42" t="s">
        <v>11</v>
      </c>
      <c r="C40" s="44">
        <v>577620.90603730013</v>
      </c>
      <c r="D40" s="44">
        <v>47244.885199064098</v>
      </c>
      <c r="E40" s="44">
        <v>44308.018482178544</v>
      </c>
      <c r="F40" s="44">
        <v>209696.64508149054</v>
      </c>
      <c r="G40" s="44">
        <v>37877.402428143752</v>
      </c>
      <c r="H40" s="44">
        <v>11333</v>
      </c>
      <c r="I40" s="44">
        <v>30162.28215541696</v>
      </c>
      <c r="J40" s="44">
        <v>15031.754565128665</v>
      </c>
      <c r="K40" s="44">
        <v>65408.156034824133</v>
      </c>
      <c r="L40" s="44">
        <v>7540.0189421134464</v>
      </c>
      <c r="M40" s="44">
        <v>39237.441686903156</v>
      </c>
      <c r="N40" s="44">
        <v>69781.30146203679</v>
      </c>
      <c r="O40"/>
      <c r="P40" s="51"/>
    </row>
    <row r="41" spans="1:16" ht="12.75" customHeight="1" x14ac:dyDescent="0.25">
      <c r="A41" s="162"/>
      <c r="B41" s="42" t="s">
        <v>12</v>
      </c>
      <c r="C41" s="44">
        <v>663615.96844089509</v>
      </c>
      <c r="D41" s="44">
        <v>58604.221512377131</v>
      </c>
      <c r="E41" s="44">
        <v>44901.621384715574</v>
      </c>
      <c r="F41" s="44">
        <v>245284.43091074305</v>
      </c>
      <c r="G41" s="44">
        <v>44115.808831311908</v>
      </c>
      <c r="H41" s="44">
        <v>11792</v>
      </c>
      <c r="I41" s="44">
        <v>34871.141332696563</v>
      </c>
      <c r="J41" s="44">
        <v>18429.645491931042</v>
      </c>
      <c r="K41" s="44">
        <v>71417.778652375506</v>
      </c>
      <c r="L41" s="44">
        <v>4962.9554813638633</v>
      </c>
      <c r="M41" s="44">
        <v>42560.265647928136</v>
      </c>
      <c r="N41" s="44">
        <v>86676.099195452451</v>
      </c>
      <c r="O41"/>
      <c r="P41" s="51"/>
    </row>
    <row r="42" spans="1:16" ht="12.75" customHeight="1" x14ac:dyDescent="0.25">
      <c r="A42" s="162"/>
      <c r="B42" s="42" t="s">
        <v>13</v>
      </c>
      <c r="C42" s="44">
        <v>668222.58519166475</v>
      </c>
      <c r="D42" s="44">
        <v>62447.65067785103</v>
      </c>
      <c r="E42" s="44">
        <v>41677.595109911643</v>
      </c>
      <c r="F42" s="44">
        <v>254065.91708812147</v>
      </c>
      <c r="G42" s="44">
        <v>40549.73360959057</v>
      </c>
      <c r="H42" s="44">
        <v>12844.5</v>
      </c>
      <c r="I42" s="44">
        <v>35907.841426975756</v>
      </c>
      <c r="J42" s="44">
        <v>23435.262210289213</v>
      </c>
      <c r="K42" s="44">
        <v>67592.038535042055</v>
      </c>
      <c r="L42" s="44">
        <v>4774.5109688532002</v>
      </c>
      <c r="M42" s="44">
        <v>44533.685984505435</v>
      </c>
      <c r="N42" s="44">
        <v>80393.849580524431</v>
      </c>
      <c r="O42"/>
      <c r="P42" s="51"/>
    </row>
    <row r="43" spans="1:16" ht="12.75" customHeight="1" x14ac:dyDescent="0.25">
      <c r="A43" s="162"/>
      <c r="B43" s="42" t="s">
        <v>14</v>
      </c>
      <c r="C43" s="44">
        <v>646338.76963750657</v>
      </c>
      <c r="D43" s="44">
        <v>62385.666163451679</v>
      </c>
      <c r="E43" s="44">
        <v>35898.941959103213</v>
      </c>
      <c r="F43" s="44">
        <v>246766.89989796255</v>
      </c>
      <c r="G43" s="44">
        <v>31947.211112604502</v>
      </c>
      <c r="H43" s="44">
        <v>11218.75</v>
      </c>
      <c r="I43" s="44">
        <v>38871.540389538372</v>
      </c>
      <c r="J43" s="44">
        <v>19023.005688909063</v>
      </c>
      <c r="K43" s="44">
        <v>70410.567107348077</v>
      </c>
      <c r="L43" s="44">
        <v>6729.5833815440246</v>
      </c>
      <c r="M43" s="44">
        <v>42316.936047814786</v>
      </c>
      <c r="N43" s="44">
        <v>80769.667889230303</v>
      </c>
      <c r="O43"/>
      <c r="P43" s="51"/>
    </row>
    <row r="44" spans="1:16" ht="12.75" customHeight="1" x14ac:dyDescent="0.25">
      <c r="A44" s="162"/>
      <c r="B44" s="42" t="s">
        <v>15</v>
      </c>
      <c r="C44" s="44">
        <v>709693.08458313416</v>
      </c>
      <c r="D44" s="44">
        <v>67376.679911720348</v>
      </c>
      <c r="E44" s="44">
        <v>48996.635133961194</v>
      </c>
      <c r="F44" s="44">
        <v>265020.12311473739</v>
      </c>
      <c r="G44" s="44">
        <v>41405.497640826594</v>
      </c>
      <c r="H44" s="44">
        <v>9898</v>
      </c>
      <c r="I44" s="44">
        <v>46314.649307248874</v>
      </c>
      <c r="J44" s="44">
        <v>22302.645980427355</v>
      </c>
      <c r="K44" s="44">
        <v>63478.906657304142</v>
      </c>
      <c r="L44" s="44">
        <v>9341.1003629944171</v>
      </c>
      <c r="M44" s="44">
        <v>47413.011087262974</v>
      </c>
      <c r="N44" s="44">
        <v>88145.835386650884</v>
      </c>
      <c r="O44"/>
      <c r="P44" s="51"/>
    </row>
    <row r="45" spans="1:16" ht="12.75" customHeight="1" x14ac:dyDescent="0.25">
      <c r="A45" s="162"/>
      <c r="B45" s="42" t="s">
        <v>16</v>
      </c>
      <c r="C45" s="44">
        <v>664979.97724440822</v>
      </c>
      <c r="D45" s="44">
        <v>65511.103605419303</v>
      </c>
      <c r="E45" s="44">
        <v>50970.435428916047</v>
      </c>
      <c r="F45" s="44">
        <v>237287.07860029975</v>
      </c>
      <c r="G45" s="44">
        <v>39729.304243862491</v>
      </c>
      <c r="H45" s="44">
        <v>6215.6</v>
      </c>
      <c r="I45" s="44">
        <v>38220.797674756373</v>
      </c>
      <c r="J45" s="44">
        <v>20738.116662586879</v>
      </c>
      <c r="K45" s="44">
        <v>50645.752609951051</v>
      </c>
      <c r="L45" s="44">
        <v>10330.97847912545</v>
      </c>
      <c r="M45" s="44">
        <v>47473.575656497414</v>
      </c>
      <c r="N45" s="44">
        <v>97857.234282993479</v>
      </c>
      <c r="O45"/>
      <c r="P45" s="51"/>
    </row>
    <row r="46" spans="1:16" ht="12.75" customHeight="1" x14ac:dyDescent="0.25">
      <c r="A46" s="162"/>
      <c r="B46" s="42" t="s">
        <v>17</v>
      </c>
      <c r="C46" s="44">
        <v>688418.04228301311</v>
      </c>
      <c r="D46" s="44">
        <v>73013.44385370487</v>
      </c>
      <c r="E46" s="44">
        <v>41963.935574974239</v>
      </c>
      <c r="F46" s="44">
        <v>240215.10151441713</v>
      </c>
      <c r="G46" s="44">
        <v>38114.699999999997</v>
      </c>
      <c r="H46" s="44">
        <v>11640</v>
      </c>
      <c r="I46" s="44">
        <v>42842.548121882493</v>
      </c>
      <c r="J46" s="44">
        <v>23635.91</v>
      </c>
      <c r="K46" s="44">
        <v>51829.298209016204</v>
      </c>
      <c r="L46" s="44">
        <v>10591.255000000001</v>
      </c>
      <c r="M46" s="44">
        <v>49591.25</v>
      </c>
      <c r="N46" s="44">
        <v>104980.60000901822</v>
      </c>
      <c r="O46"/>
      <c r="P46" s="51"/>
    </row>
    <row r="47" spans="1:16" ht="12.75" customHeight="1" x14ac:dyDescent="0.25">
      <c r="A47" s="162"/>
      <c r="B47" s="42" t="s">
        <v>18</v>
      </c>
      <c r="C47" s="44">
        <v>737172.45287800906</v>
      </c>
      <c r="D47" s="44">
        <v>77232.058918303999</v>
      </c>
      <c r="E47" s="44">
        <v>46733.606300359555</v>
      </c>
      <c r="F47" s="44">
        <v>251841.08441801253</v>
      </c>
      <c r="G47" s="44">
        <v>44985.7</v>
      </c>
      <c r="H47" s="44">
        <v>12278</v>
      </c>
      <c r="I47" s="44">
        <v>42953.186812950531</v>
      </c>
      <c r="J47" s="44">
        <v>30039.3</v>
      </c>
      <c r="K47" s="44">
        <v>54855.412422670881</v>
      </c>
      <c r="L47" s="44">
        <v>15211.5</v>
      </c>
      <c r="M47" s="44">
        <v>45556.305000000008</v>
      </c>
      <c r="N47" s="44">
        <v>115486.29900571139</v>
      </c>
      <c r="O47"/>
      <c r="P47" s="51"/>
    </row>
    <row r="48" spans="1:16" ht="12.75" customHeight="1" x14ac:dyDescent="0.25">
      <c r="A48" s="162"/>
      <c r="B48" s="42" t="s">
        <v>19</v>
      </c>
      <c r="C48" s="44">
        <v>664587.9010387857</v>
      </c>
      <c r="D48" s="44">
        <v>61420.690418725258</v>
      </c>
      <c r="E48" s="44">
        <v>45969.010481299738</v>
      </c>
      <c r="F48" s="44">
        <v>217937.7762868641</v>
      </c>
      <c r="G48" s="44">
        <v>41717.908242202568</v>
      </c>
      <c r="H48" s="44">
        <v>11525</v>
      </c>
      <c r="I48" s="44">
        <v>43752.968972787639</v>
      </c>
      <c r="J48" s="44">
        <v>26757.02577403445</v>
      </c>
      <c r="K48" s="44">
        <v>52101.903419183902</v>
      </c>
      <c r="L48" s="44">
        <v>12873.346781781105</v>
      </c>
      <c r="M48" s="44">
        <v>40900.829887964814</v>
      </c>
      <c r="N48" s="44">
        <v>109631.44077394217</v>
      </c>
      <c r="O48"/>
      <c r="P48" s="51"/>
    </row>
    <row r="49" spans="1:18" ht="12.75" customHeight="1" x14ac:dyDescent="0.25">
      <c r="A49" s="162"/>
      <c r="B49" s="42" t="s">
        <v>20</v>
      </c>
      <c r="C49" s="44">
        <v>610667.69475366501</v>
      </c>
      <c r="D49" s="44">
        <v>54350.058697053129</v>
      </c>
      <c r="E49" s="44">
        <v>45399.331021655351</v>
      </c>
      <c r="F49" s="44">
        <v>205682.37617520377</v>
      </c>
      <c r="G49" s="44">
        <v>49851.321089520126</v>
      </c>
      <c r="H49" s="44">
        <v>12447</v>
      </c>
      <c r="I49" s="44">
        <v>37462.345857688604</v>
      </c>
      <c r="J49" s="44">
        <v>18200.269416862295</v>
      </c>
      <c r="K49" s="44">
        <v>51986.616456247706</v>
      </c>
      <c r="L49" s="44">
        <v>11710.407049461739</v>
      </c>
      <c r="M49" s="44">
        <v>37780.53999484564</v>
      </c>
      <c r="N49" s="44">
        <v>85797.428995126771</v>
      </c>
      <c r="O49"/>
      <c r="P49" s="51"/>
    </row>
    <row r="50" spans="1:18" ht="12.75" customHeight="1" x14ac:dyDescent="0.25">
      <c r="A50" s="162">
        <v>2014</v>
      </c>
      <c r="B50" s="42" t="s">
        <v>9</v>
      </c>
      <c r="C50" s="44">
        <v>581032.85047775856</v>
      </c>
      <c r="D50" s="44">
        <v>50050.455029224278</v>
      </c>
      <c r="E50" s="44">
        <v>45799.31449778119</v>
      </c>
      <c r="F50" s="44">
        <v>200379.43144203917</v>
      </c>
      <c r="G50" s="44">
        <v>50862.525402713392</v>
      </c>
      <c r="H50" s="44">
        <v>12499</v>
      </c>
      <c r="I50" s="44">
        <v>37314.974235169793</v>
      </c>
      <c r="J50" s="44">
        <v>16318.610102225832</v>
      </c>
      <c r="K50" s="44">
        <v>46545.764620385351</v>
      </c>
      <c r="L50" s="44">
        <v>12947.707319370442</v>
      </c>
      <c r="M50" s="44">
        <v>37561.804640937211</v>
      </c>
      <c r="N50" s="44">
        <v>70753.263187911856</v>
      </c>
      <c r="O50"/>
      <c r="P50" s="51"/>
    </row>
    <row r="51" spans="1:18" ht="12.75" customHeight="1" x14ac:dyDescent="0.25">
      <c r="A51" s="162"/>
      <c r="B51" s="42" t="s">
        <v>10</v>
      </c>
      <c r="C51" s="44">
        <v>663333.38242724014</v>
      </c>
      <c r="D51" s="44">
        <v>61675.353898843394</v>
      </c>
      <c r="E51" s="44">
        <v>46044.367788452684</v>
      </c>
      <c r="F51" s="44">
        <v>224690.31063786821</v>
      </c>
      <c r="G51" s="44">
        <v>57183.324678996505</v>
      </c>
      <c r="H51" s="44">
        <v>13199.5</v>
      </c>
      <c r="I51" s="44">
        <v>40909.008275896347</v>
      </c>
      <c r="J51" s="44">
        <v>19215.579775211903</v>
      </c>
      <c r="K51" s="44">
        <v>57947.280627533444</v>
      </c>
      <c r="L51" s="44">
        <v>14470.487905135475</v>
      </c>
      <c r="M51" s="44">
        <v>40626.835030312141</v>
      </c>
      <c r="N51" s="44">
        <v>87371.333808989963</v>
      </c>
      <c r="O51"/>
      <c r="P51" s="51"/>
    </row>
    <row r="52" spans="1:18" ht="12.75" customHeight="1" x14ac:dyDescent="0.25">
      <c r="A52" s="162"/>
      <c r="B52" s="42" t="s">
        <v>11</v>
      </c>
      <c r="C52" s="44">
        <v>709935.76204022428</v>
      </c>
      <c r="D52" s="44">
        <v>67887.661802104776</v>
      </c>
      <c r="E52" s="44">
        <v>52067.502363628169</v>
      </c>
      <c r="F52" s="44">
        <v>253981.44919299078</v>
      </c>
      <c r="G52" s="44">
        <v>55634.05</v>
      </c>
      <c r="H52" s="44">
        <v>13817.5</v>
      </c>
      <c r="I52" s="44">
        <v>41967.915770661319</v>
      </c>
      <c r="J52" s="44">
        <v>18311.900000000001</v>
      </c>
      <c r="K52" s="44">
        <v>57207.630717129417</v>
      </c>
      <c r="L52" s="44">
        <v>14650.75</v>
      </c>
      <c r="M52" s="44">
        <v>38751.005000000005</v>
      </c>
      <c r="N52" s="44">
        <v>95658.397193709883</v>
      </c>
      <c r="O52"/>
      <c r="P52" s="51"/>
    </row>
    <row r="53" spans="1:18" ht="12.75" customHeight="1" x14ac:dyDescent="0.25">
      <c r="A53" s="162"/>
      <c r="B53" s="42" t="s">
        <v>12</v>
      </c>
      <c r="C53" s="44">
        <v>692234.91628789506</v>
      </c>
      <c r="D53" s="44">
        <v>73808.388636989781</v>
      </c>
      <c r="E53" s="44">
        <v>60867.03026133294</v>
      </c>
      <c r="F53" s="44">
        <v>256528.24542123181</v>
      </c>
      <c r="G53" s="44">
        <v>51590.41</v>
      </c>
      <c r="H53" s="44">
        <v>12072.25</v>
      </c>
      <c r="I53" s="44">
        <v>38980.906930684585</v>
      </c>
      <c r="J53" s="44">
        <v>15111.449999999999</v>
      </c>
      <c r="K53" s="44">
        <v>54607.141553634923</v>
      </c>
      <c r="L53" s="44">
        <v>10341.25</v>
      </c>
      <c r="M53" s="44">
        <v>37610</v>
      </c>
      <c r="N53" s="44">
        <v>80717.843484021054</v>
      </c>
      <c r="O53"/>
      <c r="P53" s="51"/>
      <c r="R53" s="51"/>
    </row>
    <row r="54" spans="1:18" ht="12.75" customHeight="1" x14ac:dyDescent="0.25">
      <c r="A54" s="162"/>
      <c r="B54" s="42" t="s">
        <v>13</v>
      </c>
      <c r="C54" s="44">
        <v>752105.35912662477</v>
      </c>
      <c r="D54" s="44">
        <v>82600.665817318746</v>
      </c>
      <c r="E54" s="44">
        <v>69035.52376263091</v>
      </c>
      <c r="F54" s="44">
        <v>277660.53882361267</v>
      </c>
      <c r="G54" s="44">
        <v>51687.06</v>
      </c>
      <c r="H54" s="44">
        <v>13257.75</v>
      </c>
      <c r="I54" s="44">
        <v>48140.307511921004</v>
      </c>
      <c r="J54" s="44">
        <v>14962</v>
      </c>
      <c r="K54" s="44">
        <v>59000.646387484943</v>
      </c>
      <c r="L54" s="44">
        <v>10035.75</v>
      </c>
      <c r="M54" s="44">
        <v>44625.41</v>
      </c>
      <c r="N54" s="44">
        <v>81099.706823656466</v>
      </c>
      <c r="O54"/>
      <c r="P54" s="51"/>
      <c r="R54" s="51"/>
    </row>
    <row r="55" spans="1:18" ht="12.75" customHeight="1" x14ac:dyDescent="0.25">
      <c r="A55" s="162"/>
      <c r="B55" s="42" t="s">
        <v>14</v>
      </c>
      <c r="C55" s="44">
        <v>649168.38377938373</v>
      </c>
      <c r="D55" s="44">
        <v>73319.850168935271</v>
      </c>
      <c r="E55" s="44">
        <v>55328.388657595067</v>
      </c>
      <c r="F55" s="44">
        <v>233090.37932608111</v>
      </c>
      <c r="G55" s="44">
        <v>41140.75</v>
      </c>
      <c r="H55" s="44">
        <v>11663.5</v>
      </c>
      <c r="I55" s="44">
        <v>42786.557398848774</v>
      </c>
      <c r="J55" s="44">
        <v>11872.900000000001</v>
      </c>
      <c r="K55" s="44">
        <v>50667.368464327388</v>
      </c>
      <c r="L55" s="44">
        <v>11901.75</v>
      </c>
      <c r="M55" s="44">
        <v>41513.5</v>
      </c>
      <c r="N55" s="44">
        <v>75883.439763596223</v>
      </c>
      <c r="O55"/>
      <c r="P55" s="51"/>
      <c r="R55" s="51"/>
    </row>
    <row r="56" spans="1:18" ht="12.75" customHeight="1" x14ac:dyDescent="0.25">
      <c r="A56" s="162"/>
      <c r="B56" s="42" t="s">
        <v>15</v>
      </c>
      <c r="C56" s="44">
        <v>786839.06307190203</v>
      </c>
      <c r="D56" s="44">
        <v>87527.644859156659</v>
      </c>
      <c r="E56" s="44">
        <v>65415.19933912238</v>
      </c>
      <c r="F56" s="44">
        <v>294123.73392227222</v>
      </c>
      <c r="G56" s="44">
        <v>46209.18</v>
      </c>
      <c r="H56" s="44">
        <v>13408.5</v>
      </c>
      <c r="I56" s="44">
        <v>48036.459112910481</v>
      </c>
      <c r="J56" s="44">
        <v>15996.400000000003</v>
      </c>
      <c r="K56" s="44">
        <v>66277.605409927477</v>
      </c>
      <c r="L56" s="44">
        <v>10814.5</v>
      </c>
      <c r="M56" s="44">
        <v>45917.25</v>
      </c>
      <c r="N56" s="44">
        <v>93112.590428512864</v>
      </c>
      <c r="O56"/>
      <c r="P56" s="51"/>
      <c r="R56" s="51"/>
    </row>
    <row r="57" spans="1:18" ht="12.75" customHeight="1" x14ac:dyDescent="0.25">
      <c r="A57" s="162"/>
      <c r="B57" s="42" t="s">
        <v>16</v>
      </c>
      <c r="C57" s="44">
        <v>698542.15875108249</v>
      </c>
      <c r="D57" s="44">
        <v>81518.011396239177</v>
      </c>
      <c r="E57" s="44">
        <v>58116.154733180556</v>
      </c>
      <c r="F57" s="44">
        <v>272441.82710871636</v>
      </c>
      <c r="G57" s="44">
        <v>35770.209999999992</v>
      </c>
      <c r="H57" s="44">
        <v>12109.75</v>
      </c>
      <c r="I57" s="44">
        <v>39881.790947581248</v>
      </c>
      <c r="J57" s="44">
        <v>17103.95</v>
      </c>
      <c r="K57" s="44">
        <v>55504.396565640083</v>
      </c>
      <c r="L57" s="44">
        <v>13188.15</v>
      </c>
      <c r="M57" s="44">
        <v>34969.25</v>
      </c>
      <c r="N57" s="44">
        <v>77938.667999724814</v>
      </c>
      <c r="O57"/>
      <c r="P57" s="51"/>
      <c r="R57" s="51"/>
    </row>
    <row r="58" spans="1:18" ht="12.75" customHeight="1" x14ac:dyDescent="0.25">
      <c r="A58" s="162"/>
      <c r="B58" s="42" t="s">
        <v>17</v>
      </c>
      <c r="C58" s="44">
        <v>743102.94767223368</v>
      </c>
      <c r="D58" s="44">
        <v>88810.442505178697</v>
      </c>
      <c r="E58" s="44">
        <v>59203.219145971205</v>
      </c>
      <c r="F58" s="44">
        <v>301214.80222926935</v>
      </c>
      <c r="G58" s="44">
        <v>36323.599999999991</v>
      </c>
      <c r="H58" s="44">
        <v>11836.5</v>
      </c>
      <c r="I58" s="44">
        <v>41715.870889874976</v>
      </c>
      <c r="J58" s="44">
        <v>18824.350000000002</v>
      </c>
      <c r="K58" s="44">
        <v>57553.857321764153</v>
      </c>
      <c r="L58" s="44">
        <v>13349.25</v>
      </c>
      <c r="M58" s="44">
        <v>37832.974999999999</v>
      </c>
      <c r="N58" s="44">
        <v>76438.08058017536</v>
      </c>
      <c r="O58"/>
      <c r="P58" s="51"/>
      <c r="R58" s="51"/>
    </row>
    <row r="59" spans="1:18" ht="12.75" customHeight="1" x14ac:dyDescent="0.25">
      <c r="A59" s="162"/>
      <c r="B59" s="42" t="s">
        <v>18</v>
      </c>
      <c r="C59" s="44">
        <v>740833.72256279842</v>
      </c>
      <c r="D59" s="44">
        <v>93852.123432962646</v>
      </c>
      <c r="E59" s="44">
        <v>52187.109877749746</v>
      </c>
      <c r="F59" s="44">
        <v>294646.14209002873</v>
      </c>
      <c r="G59" s="44">
        <v>36617.950000000004</v>
      </c>
      <c r="H59" s="44">
        <v>11718</v>
      </c>
      <c r="I59" s="44">
        <v>43749.73034861288</v>
      </c>
      <c r="J59" s="44">
        <v>16934.599999999999</v>
      </c>
      <c r="K59" s="44">
        <v>59731.579617743548</v>
      </c>
      <c r="L59" s="44">
        <v>14180.754999999999</v>
      </c>
      <c r="M59" s="44">
        <v>38006.53</v>
      </c>
      <c r="N59" s="44">
        <v>79209.202195700971</v>
      </c>
      <c r="O59"/>
      <c r="P59" s="51"/>
      <c r="R59" s="51"/>
    </row>
    <row r="60" spans="1:18" ht="12.75" customHeight="1" x14ac:dyDescent="0.25">
      <c r="A60" s="162"/>
      <c r="B60" s="42" t="s">
        <v>19</v>
      </c>
      <c r="C60" s="44">
        <v>662678.41344626155</v>
      </c>
      <c r="D60" s="44">
        <v>85884.364126783534</v>
      </c>
      <c r="E60" s="44">
        <v>53739.719414064246</v>
      </c>
      <c r="F60" s="44">
        <v>262318.12135621876</v>
      </c>
      <c r="G60" s="44">
        <v>29991.93</v>
      </c>
      <c r="H60" s="44">
        <v>11087.5</v>
      </c>
      <c r="I60" s="44">
        <v>36012.487431462716</v>
      </c>
      <c r="J60" s="44">
        <v>15196.6</v>
      </c>
      <c r="K60" s="44">
        <v>45150.589077362747</v>
      </c>
      <c r="L60" s="44">
        <v>13648.5</v>
      </c>
      <c r="M60" s="44">
        <v>33027.050000000003</v>
      </c>
      <c r="N60" s="44">
        <v>76621.552040369512</v>
      </c>
      <c r="O60"/>
      <c r="P60" s="51"/>
      <c r="R60" s="51"/>
    </row>
    <row r="61" spans="1:18" ht="12.75" customHeight="1" x14ac:dyDescent="0.25">
      <c r="A61" s="162"/>
      <c r="B61" s="42" t="s">
        <v>20</v>
      </c>
      <c r="C61" s="44">
        <v>650640.83929393243</v>
      </c>
      <c r="D61" s="44">
        <v>75047.19942022585</v>
      </c>
      <c r="E61" s="44">
        <v>60255.44787883258</v>
      </c>
      <c r="F61" s="44">
        <v>247055.58020383638</v>
      </c>
      <c r="G61" s="44">
        <v>38139.69</v>
      </c>
      <c r="H61" s="44">
        <v>12819.8</v>
      </c>
      <c r="I61" s="44">
        <v>32263.695063355986</v>
      </c>
      <c r="J61" s="44">
        <v>18143.899999999998</v>
      </c>
      <c r="K61" s="44">
        <v>48061.823964933385</v>
      </c>
      <c r="L61" s="44">
        <v>10450.25</v>
      </c>
      <c r="M61" s="44">
        <v>30575.45</v>
      </c>
      <c r="N61" s="44">
        <v>77828.002762748278</v>
      </c>
      <c r="O61"/>
      <c r="P61" s="51"/>
      <c r="R61" s="51"/>
    </row>
    <row r="62" spans="1:18" ht="12.75" customHeight="1" x14ac:dyDescent="0.25">
      <c r="A62" s="162">
        <v>2015</v>
      </c>
      <c r="B62" s="42" t="s">
        <v>9</v>
      </c>
      <c r="C62" s="44">
        <v>588921.14599999995</v>
      </c>
      <c r="D62" s="44">
        <v>70440.109999999986</v>
      </c>
      <c r="E62" s="44">
        <v>57985.31</v>
      </c>
      <c r="F62" s="44">
        <v>231100.46100000001</v>
      </c>
      <c r="G62" s="44">
        <v>31878.5</v>
      </c>
      <c r="H62" s="44">
        <v>11747</v>
      </c>
      <c r="I62" s="44">
        <v>26762.93</v>
      </c>
      <c r="J62" s="44">
        <v>14091.36</v>
      </c>
      <c r="K62" s="44">
        <v>41501.42</v>
      </c>
      <c r="L62" s="44">
        <v>10338</v>
      </c>
      <c r="M62" s="44">
        <v>28112.755000000001</v>
      </c>
      <c r="N62" s="44">
        <v>64963.299999999996</v>
      </c>
      <c r="O62"/>
      <c r="P62" s="51"/>
      <c r="R62" s="51"/>
    </row>
    <row r="63" spans="1:18" ht="12.75" customHeight="1" x14ac:dyDescent="0.25">
      <c r="A63" s="162"/>
      <c r="B63" s="42" t="s">
        <v>10</v>
      </c>
      <c r="C63" s="44">
        <v>689289.85000000009</v>
      </c>
      <c r="D63" s="44">
        <v>82563.25</v>
      </c>
      <c r="E63" s="44">
        <v>58084.520000000004</v>
      </c>
      <c r="F63" s="44">
        <v>274617.51</v>
      </c>
      <c r="G63" s="44">
        <v>44046.149999999994</v>
      </c>
      <c r="H63" s="44">
        <v>12492.75</v>
      </c>
      <c r="I63" s="44">
        <v>31916.959999999999</v>
      </c>
      <c r="J63" s="44">
        <v>15184.25</v>
      </c>
      <c r="K63" s="44">
        <v>51029.805000000008</v>
      </c>
      <c r="L63" s="44">
        <v>9351.25</v>
      </c>
      <c r="M63" s="44">
        <v>33963.555</v>
      </c>
      <c r="N63" s="44">
        <v>76039.850000000006</v>
      </c>
      <c r="O63"/>
      <c r="P63" s="51"/>
      <c r="R63" s="51"/>
    </row>
    <row r="64" spans="1:18" ht="12.75" customHeight="1" x14ac:dyDescent="0.25">
      <c r="A64" s="162"/>
      <c r="B64" s="42" t="s">
        <v>11</v>
      </c>
      <c r="C64" s="44">
        <v>735713.59000000008</v>
      </c>
      <c r="D64" s="44">
        <v>71874.404999999999</v>
      </c>
      <c r="E64" s="44">
        <v>71156.95</v>
      </c>
      <c r="F64" s="44">
        <v>290125.89999999997</v>
      </c>
      <c r="G64" s="44">
        <v>45760.9</v>
      </c>
      <c r="H64" s="44">
        <v>12635.5</v>
      </c>
      <c r="I64" s="44">
        <v>36755.050000000003</v>
      </c>
      <c r="J64" s="44">
        <v>16893.699999999997</v>
      </c>
      <c r="K64" s="44">
        <v>52939.16</v>
      </c>
      <c r="L64" s="44">
        <v>14516.77</v>
      </c>
      <c r="M64" s="44">
        <v>38391.255000000005</v>
      </c>
      <c r="N64" s="44">
        <v>84664</v>
      </c>
      <c r="O64"/>
      <c r="P64" s="51"/>
      <c r="R64" s="51"/>
    </row>
    <row r="65" spans="1:18" ht="12.75" customHeight="1" x14ac:dyDescent="0.25">
      <c r="A65" s="162"/>
      <c r="B65" s="42" t="s">
        <v>12</v>
      </c>
      <c r="C65" s="44">
        <v>709793.6000028142</v>
      </c>
      <c r="D65" s="44">
        <v>77302.05</v>
      </c>
      <c r="E65" s="44">
        <v>69908.75</v>
      </c>
      <c r="F65" s="44">
        <v>280283.76500000001</v>
      </c>
      <c r="G65" s="44">
        <v>41305.614999999998</v>
      </c>
      <c r="H65" s="44">
        <v>15027.5</v>
      </c>
      <c r="I65" s="44">
        <v>30811.75</v>
      </c>
      <c r="J65" s="44">
        <v>17959.699999999997</v>
      </c>
      <c r="K65" s="44">
        <v>46115.990000000005</v>
      </c>
      <c r="L65" s="44">
        <v>20093.05</v>
      </c>
      <c r="M65" s="44">
        <v>35587.480000000003</v>
      </c>
      <c r="N65" s="44">
        <v>75397.950002814207</v>
      </c>
      <c r="O65"/>
      <c r="P65" s="51"/>
      <c r="R65" s="51"/>
    </row>
    <row r="66" spans="1:18" ht="12.75" customHeight="1" x14ac:dyDescent="0.25">
      <c r="A66" s="162"/>
      <c r="B66" s="42" t="s">
        <v>13</v>
      </c>
      <c r="C66" s="44">
        <v>771679.82499999995</v>
      </c>
      <c r="D66" s="44">
        <v>84521.26999999999</v>
      </c>
      <c r="E66" s="44">
        <v>73252.850000000006</v>
      </c>
      <c r="F66" s="44">
        <v>297763.06999999995</v>
      </c>
      <c r="G66" s="44">
        <v>45832.350000000006</v>
      </c>
      <c r="H66" s="44">
        <v>12938.9</v>
      </c>
      <c r="I66" s="44">
        <v>32801.25</v>
      </c>
      <c r="J66" s="44">
        <v>19783.749999999996</v>
      </c>
      <c r="K66" s="44">
        <v>45751.255000000005</v>
      </c>
      <c r="L66" s="44">
        <v>25459</v>
      </c>
      <c r="M66" s="44">
        <v>45034.25</v>
      </c>
      <c r="N66" s="44">
        <v>88541.88</v>
      </c>
      <c r="O66"/>
      <c r="P66" s="51"/>
      <c r="R66" s="51"/>
    </row>
    <row r="67" spans="1:18" ht="12.75" customHeight="1" x14ac:dyDescent="0.25">
      <c r="A67" s="162"/>
      <c r="B67" s="42" t="s">
        <v>14</v>
      </c>
      <c r="C67" s="44">
        <v>741080.57399999991</v>
      </c>
      <c r="D67" s="44">
        <v>83236.75</v>
      </c>
      <c r="E67" s="44">
        <v>70036.100000000006</v>
      </c>
      <c r="F67" s="44">
        <v>273467.34999999998</v>
      </c>
      <c r="G67" s="44">
        <v>44926.999999999993</v>
      </c>
      <c r="H67" s="44">
        <v>11894.25</v>
      </c>
      <c r="I67" s="44">
        <v>35174</v>
      </c>
      <c r="J67" s="44">
        <v>17798.060000000001</v>
      </c>
      <c r="K67" s="44">
        <v>48279.25</v>
      </c>
      <c r="L67" s="44">
        <v>26708.1</v>
      </c>
      <c r="M67" s="44">
        <v>43965.84</v>
      </c>
      <c r="N67" s="44">
        <v>85593.873999999996</v>
      </c>
      <c r="O67"/>
      <c r="P67" s="51"/>
      <c r="R67" s="51"/>
    </row>
    <row r="68" spans="1:18" ht="12.75" customHeight="1" x14ac:dyDescent="0.25">
      <c r="A68" s="162"/>
      <c r="B68" s="42" t="s">
        <v>15</v>
      </c>
      <c r="C68" s="44">
        <v>834848.55999999994</v>
      </c>
      <c r="D68" s="44">
        <v>105468.31</v>
      </c>
      <c r="E68" s="44">
        <v>80574.550000000017</v>
      </c>
      <c r="F68" s="44">
        <v>299546.01</v>
      </c>
      <c r="G68" s="44">
        <v>50576.7</v>
      </c>
      <c r="H68" s="44">
        <v>14521.25</v>
      </c>
      <c r="I68" s="44">
        <v>40545.5</v>
      </c>
      <c r="J68" s="44">
        <v>20289.700000000004</v>
      </c>
      <c r="K68" s="44">
        <v>50632</v>
      </c>
      <c r="L68" s="44">
        <v>24413.4</v>
      </c>
      <c r="M68" s="44">
        <v>49862.79</v>
      </c>
      <c r="N68" s="44">
        <v>98418.349999999991</v>
      </c>
      <c r="O68"/>
      <c r="P68" s="51"/>
      <c r="R68" s="51"/>
    </row>
    <row r="69" spans="1:18" ht="12.75" customHeight="1" x14ac:dyDescent="0.25">
      <c r="A69" s="162"/>
      <c r="B69" s="42" t="s">
        <v>16</v>
      </c>
      <c r="C69" s="44">
        <v>772132.94</v>
      </c>
      <c r="D69" s="44">
        <v>92805.150000000009</v>
      </c>
      <c r="E69" s="44">
        <v>80709.14999999998</v>
      </c>
      <c r="F69" s="44">
        <v>273149.62</v>
      </c>
      <c r="G69" s="44">
        <v>47685.05</v>
      </c>
      <c r="H69" s="44">
        <v>13551</v>
      </c>
      <c r="I69" s="44">
        <v>38426.15</v>
      </c>
      <c r="J69" s="44">
        <v>19058.349999999999</v>
      </c>
      <c r="K69" s="44">
        <v>51350.5</v>
      </c>
      <c r="L69" s="44">
        <v>19648.95</v>
      </c>
      <c r="M69" s="44">
        <v>46791.85</v>
      </c>
      <c r="N69" s="44">
        <v>88957.170000000013</v>
      </c>
      <c r="O69"/>
      <c r="P69" s="51"/>
      <c r="R69" s="51"/>
    </row>
    <row r="70" spans="1:18" ht="12.75" customHeight="1" x14ac:dyDescent="0.25">
      <c r="A70" s="162"/>
      <c r="B70" s="42" t="s">
        <v>17</v>
      </c>
      <c r="C70" s="44">
        <v>810193.72999999986</v>
      </c>
      <c r="D70" s="44">
        <v>98762.45</v>
      </c>
      <c r="E70" s="44">
        <v>86323.3</v>
      </c>
      <c r="F70" s="44">
        <v>280443.62</v>
      </c>
      <c r="G70" s="44">
        <v>50961.799999999996</v>
      </c>
      <c r="H70" s="44">
        <v>14107</v>
      </c>
      <c r="I70" s="44">
        <v>39427.459999999977</v>
      </c>
      <c r="J70" s="44">
        <v>21888.399999999998</v>
      </c>
      <c r="K70" s="44">
        <v>55862.81</v>
      </c>
      <c r="L70" s="44">
        <v>20145.349999999999</v>
      </c>
      <c r="M70" s="44">
        <v>42624.05</v>
      </c>
      <c r="N70" s="44">
        <v>99647.489999999991</v>
      </c>
      <c r="O70"/>
      <c r="P70" s="51"/>
      <c r="R70" s="51"/>
    </row>
    <row r="71" spans="1:18" ht="12.75" customHeight="1" x14ac:dyDescent="0.25">
      <c r="A71" s="162"/>
      <c r="B71" s="42" t="s">
        <v>18</v>
      </c>
      <c r="C71" s="44">
        <v>787664.59000000008</v>
      </c>
      <c r="D71" s="44">
        <v>93664.300000000017</v>
      </c>
      <c r="E71" s="44">
        <v>84769.3</v>
      </c>
      <c r="F71" s="44">
        <v>258231.75000000003</v>
      </c>
      <c r="G71" s="44">
        <v>49404.5</v>
      </c>
      <c r="H71" s="44">
        <v>15346.75</v>
      </c>
      <c r="I71" s="44">
        <v>41781.020000000004</v>
      </c>
      <c r="J71" s="44">
        <v>18980.5</v>
      </c>
      <c r="K71" s="44">
        <v>58417.400000000009</v>
      </c>
      <c r="L71" s="44">
        <v>25101</v>
      </c>
      <c r="M71" s="44">
        <v>43356.95</v>
      </c>
      <c r="N71" s="44">
        <v>98611.12</v>
      </c>
      <c r="O71"/>
      <c r="P71" s="51"/>
      <c r="R71" s="51"/>
    </row>
    <row r="72" spans="1:18" ht="12.75" customHeight="1" x14ac:dyDescent="0.25">
      <c r="A72" s="162"/>
      <c r="B72" s="42" t="s">
        <v>19</v>
      </c>
      <c r="C72" s="44">
        <v>725788.3600000001</v>
      </c>
      <c r="D72" s="44">
        <v>91044.299999999988</v>
      </c>
      <c r="E72" s="44">
        <v>79875.5</v>
      </c>
      <c r="F72" s="44">
        <v>237471.66</v>
      </c>
      <c r="G72" s="44">
        <v>40562.5</v>
      </c>
      <c r="H72" s="44">
        <v>16479.5</v>
      </c>
      <c r="I72" s="44">
        <v>37409.449999999997</v>
      </c>
      <c r="J72" s="44">
        <v>18480.099999999999</v>
      </c>
      <c r="K72" s="44">
        <v>51614.8</v>
      </c>
      <c r="L72" s="44">
        <v>21683.9</v>
      </c>
      <c r="M72" s="44">
        <v>41707.75</v>
      </c>
      <c r="N72" s="44">
        <v>89458.9</v>
      </c>
      <c r="O72"/>
      <c r="P72" s="51"/>
      <c r="R72" s="51"/>
    </row>
    <row r="73" spans="1:18" ht="12.75" customHeight="1" x14ac:dyDescent="0.25">
      <c r="A73" s="162"/>
      <c r="B73" s="42" t="s">
        <v>20</v>
      </c>
      <c r="C73" s="44">
        <v>705681.84</v>
      </c>
      <c r="D73" s="44">
        <v>78299.649999999994</v>
      </c>
      <c r="E73" s="44">
        <v>80793.95</v>
      </c>
      <c r="F73" s="44">
        <v>232145.3</v>
      </c>
      <c r="G73" s="44">
        <v>43306.520000000004</v>
      </c>
      <c r="H73" s="44">
        <v>17809</v>
      </c>
      <c r="I73" s="44">
        <v>31613.239999999998</v>
      </c>
      <c r="J73" s="44">
        <v>20524.2</v>
      </c>
      <c r="K73" s="44">
        <v>53584.350000000006</v>
      </c>
      <c r="L73" s="44">
        <v>16155</v>
      </c>
      <c r="M73" s="44">
        <v>43115.199999999997</v>
      </c>
      <c r="N73" s="44">
        <v>88335.429999999978</v>
      </c>
      <c r="O73"/>
      <c r="P73" s="51"/>
      <c r="R73" s="51"/>
    </row>
    <row r="74" spans="1:18" ht="12.75" customHeight="1" x14ac:dyDescent="0.25">
      <c r="A74" s="162">
        <v>2016</v>
      </c>
      <c r="B74" s="42" t="s">
        <v>9</v>
      </c>
      <c r="C74" s="44">
        <v>596127.99300000002</v>
      </c>
      <c r="D74" s="44">
        <v>63133.899999999994</v>
      </c>
      <c r="E74" s="44">
        <v>72776.72</v>
      </c>
      <c r="F74" s="44">
        <v>194052.65</v>
      </c>
      <c r="G74" s="44">
        <v>38893.249999999993</v>
      </c>
      <c r="H74" s="44">
        <v>13751.75</v>
      </c>
      <c r="I74" s="44">
        <v>24064.303</v>
      </c>
      <c r="J74" s="44">
        <v>18470.05</v>
      </c>
      <c r="K74" s="44">
        <v>41007.25</v>
      </c>
      <c r="L74" s="44">
        <v>13740.25</v>
      </c>
      <c r="M74" s="44">
        <v>37854.5</v>
      </c>
      <c r="N74" s="44">
        <v>78383.37000000001</v>
      </c>
      <c r="O74"/>
      <c r="P74" s="51"/>
      <c r="R74" s="51"/>
    </row>
    <row r="75" spans="1:18" ht="12.75" customHeight="1" x14ac:dyDescent="0.25">
      <c r="A75" s="162"/>
      <c r="B75" s="42" t="s">
        <v>10</v>
      </c>
      <c r="C75" s="44">
        <v>733812.47000000009</v>
      </c>
      <c r="D75" s="44">
        <v>78944.850000000006</v>
      </c>
      <c r="E75" s="44">
        <v>71950.10000000002</v>
      </c>
      <c r="F75" s="44">
        <v>262042.43999999997</v>
      </c>
      <c r="G75" s="44">
        <v>41381.65</v>
      </c>
      <c r="H75" s="44">
        <v>16141.5</v>
      </c>
      <c r="I75" s="44">
        <v>39769.15</v>
      </c>
      <c r="J75" s="44">
        <v>19898.800000000003</v>
      </c>
      <c r="K75" s="44">
        <v>49074.45</v>
      </c>
      <c r="L75" s="44">
        <v>15129.5</v>
      </c>
      <c r="M75" s="44">
        <v>47502</v>
      </c>
      <c r="N75" s="44">
        <v>91978.03</v>
      </c>
      <c r="O75"/>
      <c r="P75" s="51"/>
      <c r="R75" s="51"/>
    </row>
    <row r="76" spans="1:18" ht="12.75" customHeight="1" x14ac:dyDescent="0.25">
      <c r="A76" s="162"/>
      <c r="B76" s="42" t="s">
        <v>11</v>
      </c>
      <c r="C76" s="44">
        <v>685446.15999999992</v>
      </c>
      <c r="D76" s="44">
        <v>73104.350000000006</v>
      </c>
      <c r="E76" s="44">
        <v>77594.710000000006</v>
      </c>
      <c r="F76" s="44">
        <v>236463.39</v>
      </c>
      <c r="G76" s="44">
        <v>38720.25</v>
      </c>
      <c r="H76" s="44">
        <v>16044.5</v>
      </c>
      <c r="I76" s="44">
        <v>36288.75</v>
      </c>
      <c r="J76" s="44">
        <v>15769.299999999941</v>
      </c>
      <c r="K76" s="44">
        <v>48043.05</v>
      </c>
      <c r="L76" s="44">
        <v>15180</v>
      </c>
      <c r="M76" s="44">
        <v>45463.25</v>
      </c>
      <c r="N76" s="44">
        <v>82774.61</v>
      </c>
      <c r="O76"/>
      <c r="P76" s="51"/>
      <c r="R76" s="51"/>
    </row>
    <row r="77" spans="1:18" ht="12.75" customHeight="1" x14ac:dyDescent="0.25">
      <c r="A77" s="162"/>
      <c r="B77" s="42" t="s">
        <v>12</v>
      </c>
      <c r="C77" s="44">
        <v>738886.96</v>
      </c>
      <c r="D77" s="44">
        <v>79895.199999999997</v>
      </c>
      <c r="E77" s="44">
        <v>85887.549999999988</v>
      </c>
      <c r="F77" s="44">
        <v>255164.33000000002</v>
      </c>
      <c r="G77" s="44">
        <v>44299</v>
      </c>
      <c r="H77" s="44">
        <v>15027.75</v>
      </c>
      <c r="I77" s="44">
        <v>41916.6</v>
      </c>
      <c r="J77" s="44">
        <v>16534.45</v>
      </c>
      <c r="K77" s="44">
        <v>50213</v>
      </c>
      <c r="L77" s="44">
        <v>18057.25</v>
      </c>
      <c r="M77" s="44">
        <v>42669</v>
      </c>
      <c r="N77" s="44">
        <v>89222.829999999987</v>
      </c>
      <c r="O77"/>
      <c r="P77" s="51"/>
      <c r="R77" s="51"/>
    </row>
    <row r="78" spans="1:18" ht="12.75" customHeight="1" x14ac:dyDescent="0.25">
      <c r="A78" s="162"/>
      <c r="B78" s="42" t="s">
        <v>13</v>
      </c>
      <c r="C78" s="44">
        <v>689904.75999999989</v>
      </c>
      <c r="D78" s="44">
        <v>72154.649999999994</v>
      </c>
      <c r="E78" s="44">
        <v>76842.430000000008</v>
      </c>
      <c r="F78" s="44">
        <v>237219.87</v>
      </c>
      <c r="G78" s="44">
        <v>42059.149999999994</v>
      </c>
      <c r="H78" s="44">
        <v>15684</v>
      </c>
      <c r="I78" s="44">
        <v>42067.229999999996</v>
      </c>
      <c r="J78" s="44">
        <v>14437.800000000001</v>
      </c>
      <c r="K78" s="44">
        <v>42796.25</v>
      </c>
      <c r="L78" s="44">
        <v>19715.68</v>
      </c>
      <c r="M78" s="44">
        <v>38679.1</v>
      </c>
      <c r="N78" s="44">
        <v>88248.6</v>
      </c>
      <c r="O78"/>
      <c r="P78" s="51"/>
      <c r="R78" s="51"/>
    </row>
    <row r="79" spans="1:18" ht="12.75" customHeight="1" x14ac:dyDescent="0.25">
      <c r="A79" s="162"/>
      <c r="B79" s="42" t="s">
        <v>14</v>
      </c>
      <c r="C79" s="44">
        <v>721605.7699999999</v>
      </c>
      <c r="D79" s="44">
        <v>74880.160000000003</v>
      </c>
      <c r="E79" s="44">
        <v>84249.21</v>
      </c>
      <c r="F79" s="44">
        <v>247726.91999999998</v>
      </c>
      <c r="G79" s="44">
        <v>42815.850000000006</v>
      </c>
      <c r="H79" s="44">
        <v>15379.25</v>
      </c>
      <c r="I79" s="44">
        <v>47519.34</v>
      </c>
      <c r="J79" s="44">
        <v>14543.199999999999</v>
      </c>
      <c r="K79" s="44">
        <v>43442.25</v>
      </c>
      <c r="L79" s="44">
        <v>21775.9</v>
      </c>
      <c r="M79" s="44">
        <v>43329.25</v>
      </c>
      <c r="N79" s="44">
        <v>85944.439999999988</v>
      </c>
      <c r="O79"/>
      <c r="P79" s="51"/>
      <c r="R79" s="51"/>
    </row>
    <row r="80" spans="1:18" ht="12.75" customHeight="1" x14ac:dyDescent="0.25">
      <c r="A80" s="162"/>
      <c r="B80" s="42" t="s">
        <v>15</v>
      </c>
      <c r="C80" s="44">
        <v>628366.48</v>
      </c>
      <c r="D80" s="44">
        <v>61509.200000000004</v>
      </c>
      <c r="E80" s="44">
        <v>78956.56</v>
      </c>
      <c r="F80" s="44">
        <v>215014.37</v>
      </c>
      <c r="G80" s="44">
        <v>37826.449999999997</v>
      </c>
      <c r="H80" s="44">
        <v>8372.5</v>
      </c>
      <c r="I80" s="44">
        <v>46474.8</v>
      </c>
      <c r="J80" s="44">
        <v>13086.9</v>
      </c>
      <c r="K80" s="44">
        <v>37181.25</v>
      </c>
      <c r="L80" s="44">
        <v>16279.09</v>
      </c>
      <c r="M80" s="44">
        <v>40051.65</v>
      </c>
      <c r="N80" s="44">
        <v>73613.710000000006</v>
      </c>
      <c r="O80"/>
      <c r="P80" s="51"/>
      <c r="R80" s="51"/>
    </row>
    <row r="81" spans="1:18" ht="12.75" customHeight="1" x14ac:dyDescent="0.25">
      <c r="A81" s="162"/>
      <c r="B81" s="42" t="s">
        <v>16</v>
      </c>
      <c r="C81" s="44">
        <v>697717.46999999986</v>
      </c>
      <c r="D81" s="44">
        <v>68178.210000000021</v>
      </c>
      <c r="E81" s="44">
        <v>86606.700000000012</v>
      </c>
      <c r="F81" s="44">
        <v>236606.40000000002</v>
      </c>
      <c r="G81" s="44">
        <v>42422.850000000006</v>
      </c>
      <c r="H81" s="44">
        <v>15348</v>
      </c>
      <c r="I81" s="44">
        <v>49321.409999999996</v>
      </c>
      <c r="J81" s="44">
        <v>14272.829999999998</v>
      </c>
      <c r="K81" s="44">
        <v>41693.78</v>
      </c>
      <c r="L81" s="44">
        <v>18733.73</v>
      </c>
      <c r="M81" s="44">
        <v>45375.7</v>
      </c>
      <c r="N81" s="44">
        <v>79157.86</v>
      </c>
      <c r="O81"/>
      <c r="P81" s="51"/>
      <c r="R81" s="51"/>
    </row>
    <row r="82" spans="1:18" ht="12.75" customHeight="1" x14ac:dyDescent="0.25">
      <c r="A82" s="162"/>
      <c r="B82" s="42" t="s">
        <v>17</v>
      </c>
      <c r="C82" s="44">
        <v>687122.51000000013</v>
      </c>
      <c r="D82" s="44">
        <v>69260.7</v>
      </c>
      <c r="E82" s="44">
        <v>78854.600000000006</v>
      </c>
      <c r="F82" s="44">
        <v>234356.84999999998</v>
      </c>
      <c r="G82" s="44">
        <v>41453.549999999996</v>
      </c>
      <c r="H82" s="44">
        <v>15175.84</v>
      </c>
      <c r="I82" s="44">
        <v>45347.399999999994</v>
      </c>
      <c r="J82" s="44">
        <v>14254.7</v>
      </c>
      <c r="K82" s="44">
        <v>41703.25</v>
      </c>
      <c r="L82" s="44">
        <v>21992.66</v>
      </c>
      <c r="M82" s="44">
        <v>42207.7</v>
      </c>
      <c r="N82" s="44">
        <v>82515.259999999995</v>
      </c>
      <c r="O82"/>
      <c r="P82" s="51"/>
      <c r="R82" s="51"/>
    </row>
    <row r="83" spans="1:18" ht="12.75" customHeight="1" x14ac:dyDescent="0.25">
      <c r="A83" s="162"/>
      <c r="B83" s="42" t="s">
        <v>18</v>
      </c>
      <c r="C83" s="44">
        <v>663349.19000000006</v>
      </c>
      <c r="D83" s="44">
        <v>64508.05</v>
      </c>
      <c r="E83" s="44">
        <v>82096.41</v>
      </c>
      <c r="F83" s="44">
        <v>232057.49</v>
      </c>
      <c r="G83" s="44">
        <v>37845.300000000003</v>
      </c>
      <c r="H83" s="44">
        <v>14651.05</v>
      </c>
      <c r="I83" s="44">
        <v>42439.93</v>
      </c>
      <c r="J83" s="44">
        <v>14228.02</v>
      </c>
      <c r="K83" s="44">
        <v>38161.050000000003</v>
      </c>
      <c r="L83" s="44">
        <v>22389.79</v>
      </c>
      <c r="M83" s="44">
        <v>39010.25</v>
      </c>
      <c r="N83" s="44">
        <v>75961.849999999991</v>
      </c>
      <c r="O83"/>
      <c r="P83" s="51"/>
      <c r="R83" s="51"/>
    </row>
    <row r="84" spans="1:18" ht="12.75" customHeight="1" x14ac:dyDescent="0.25">
      <c r="A84" s="162"/>
      <c r="B84" s="42" t="s">
        <v>19</v>
      </c>
      <c r="C84" s="44">
        <v>635103.64000000025</v>
      </c>
      <c r="D84" s="44">
        <v>61758.210000000006</v>
      </c>
      <c r="E84" s="44">
        <v>76058.52</v>
      </c>
      <c r="F84" s="44">
        <v>226922.33</v>
      </c>
      <c r="G84" s="44">
        <v>32945.899999999994</v>
      </c>
      <c r="H84" s="44">
        <v>13495.21</v>
      </c>
      <c r="I84" s="44">
        <v>39794.75</v>
      </c>
      <c r="J84" s="44">
        <v>16441.580000000002</v>
      </c>
      <c r="K84" s="44">
        <v>39538</v>
      </c>
      <c r="L84" s="44">
        <v>20436.54</v>
      </c>
      <c r="M84" s="44">
        <v>35292.68</v>
      </c>
      <c r="N84" s="44">
        <v>72419.920000000013</v>
      </c>
      <c r="O84"/>
      <c r="P84" s="51"/>
      <c r="R84" s="51"/>
    </row>
    <row r="85" spans="1:18" ht="12.75" customHeight="1" x14ac:dyDescent="0.25">
      <c r="A85" s="162"/>
      <c r="B85" s="42" t="s">
        <v>20</v>
      </c>
      <c r="C85" s="44">
        <v>626942.67999999982</v>
      </c>
      <c r="D85" s="44">
        <v>57343.45</v>
      </c>
      <c r="E85" s="44">
        <v>82713.63</v>
      </c>
      <c r="F85" s="44">
        <v>235279.1</v>
      </c>
      <c r="G85" s="44">
        <v>35627.049999999996</v>
      </c>
      <c r="H85" s="44">
        <v>13131.05</v>
      </c>
      <c r="I85" s="44">
        <v>33437.42</v>
      </c>
      <c r="J85" s="44">
        <v>15477.29</v>
      </c>
      <c r="K85" s="44">
        <v>36030</v>
      </c>
      <c r="L85" s="44">
        <v>14291.1</v>
      </c>
      <c r="M85" s="44">
        <v>33076</v>
      </c>
      <c r="N85" s="44">
        <v>70536.59</v>
      </c>
      <c r="O85"/>
      <c r="P85" s="51"/>
      <c r="R85" s="51"/>
    </row>
    <row r="86" spans="1:18" ht="12.75" customHeight="1" x14ac:dyDescent="0.25">
      <c r="A86" s="162">
        <v>2017</v>
      </c>
      <c r="B86" s="42" t="s">
        <v>9</v>
      </c>
      <c r="C86" s="44">
        <v>537905.25999999989</v>
      </c>
      <c r="D86" s="44">
        <v>53004.69999999999</v>
      </c>
      <c r="E86" s="44">
        <v>60549.1</v>
      </c>
      <c r="F86" s="44">
        <v>210784.18</v>
      </c>
      <c r="G86" s="44">
        <v>32582.350000000002</v>
      </c>
      <c r="H86" s="44">
        <v>10562.970000000001</v>
      </c>
      <c r="I86" s="44">
        <v>28347.73</v>
      </c>
      <c r="J86" s="44">
        <v>12807</v>
      </c>
      <c r="K86" s="44">
        <v>30489.25</v>
      </c>
      <c r="L86" s="44">
        <v>15109.69</v>
      </c>
      <c r="M86" s="44">
        <v>26355.75</v>
      </c>
      <c r="N86" s="44">
        <v>57312.54</v>
      </c>
      <c r="O86"/>
      <c r="P86" s="51"/>
      <c r="R86" s="51"/>
    </row>
    <row r="87" spans="1:18" ht="12.75" customHeight="1" x14ac:dyDescent="0.25">
      <c r="A87" s="162"/>
      <c r="B87" s="42" t="s">
        <v>10</v>
      </c>
      <c r="C87" s="44">
        <v>630653.78</v>
      </c>
      <c r="D87" s="44">
        <v>61761.3</v>
      </c>
      <c r="E87" s="44">
        <v>74787.33</v>
      </c>
      <c r="F87" s="44">
        <v>240057.82</v>
      </c>
      <c r="G87" s="44">
        <v>34395.949999999997</v>
      </c>
      <c r="H87" s="44">
        <v>10450.869999999999</v>
      </c>
      <c r="I87" s="44">
        <v>43545.270000000004</v>
      </c>
      <c r="J87" s="44">
        <v>14280.800000000003</v>
      </c>
      <c r="K87" s="44">
        <v>37224</v>
      </c>
      <c r="L87" s="44">
        <v>18225.64</v>
      </c>
      <c r="M87" s="44">
        <v>30033.760000000002</v>
      </c>
      <c r="N87" s="44">
        <v>65891.040000000008</v>
      </c>
      <c r="O87"/>
      <c r="P87" s="51"/>
      <c r="R87" s="51"/>
    </row>
    <row r="88" spans="1:18" ht="12.75" customHeight="1" x14ac:dyDescent="0.25">
      <c r="A88" s="162"/>
      <c r="B88" s="42" t="s">
        <v>11</v>
      </c>
      <c r="C88" s="44">
        <v>695564.23999999987</v>
      </c>
      <c r="D88" s="44">
        <v>71608.800000000003</v>
      </c>
      <c r="E88" s="44">
        <v>94622.499999999985</v>
      </c>
      <c r="F88" s="44">
        <v>253880.28</v>
      </c>
      <c r="G88" s="44">
        <v>36788.35</v>
      </c>
      <c r="H88" s="44">
        <v>10384.6</v>
      </c>
      <c r="I88" s="44">
        <v>46749.600000000006</v>
      </c>
      <c r="J88" s="44">
        <v>15012.6</v>
      </c>
      <c r="K88" s="44">
        <v>37988.949999999997</v>
      </c>
      <c r="L88" s="44">
        <v>18650.900000000001</v>
      </c>
      <c r="M88" s="44">
        <v>35061.56</v>
      </c>
      <c r="N88" s="44">
        <v>74816.099999999991</v>
      </c>
      <c r="O88"/>
      <c r="P88" s="51"/>
      <c r="R88" s="51"/>
    </row>
    <row r="89" spans="1:18" ht="12.75" customHeight="1" x14ac:dyDescent="0.25">
      <c r="A89" s="162"/>
      <c r="B89" s="42" t="s">
        <v>12</v>
      </c>
      <c r="C89" s="44">
        <v>569457.80599999998</v>
      </c>
      <c r="D89" s="44">
        <v>61445.649999999994</v>
      </c>
      <c r="E89" s="44">
        <v>75043.12000000001</v>
      </c>
      <c r="F89" s="44">
        <v>211607.272</v>
      </c>
      <c r="G89" s="44">
        <v>32912.799999999996</v>
      </c>
      <c r="H89" s="44">
        <v>9994.5499999999993</v>
      </c>
      <c r="I89" s="44">
        <v>35357.603999999999</v>
      </c>
      <c r="J89" s="44">
        <v>10787.650000000001</v>
      </c>
      <c r="K89" s="44">
        <v>26259</v>
      </c>
      <c r="L89" s="44">
        <v>15564.48</v>
      </c>
      <c r="M89" s="44">
        <v>29482.05</v>
      </c>
      <c r="N89" s="44">
        <v>61003.63</v>
      </c>
      <c r="O89"/>
      <c r="P89" s="51"/>
      <c r="R89" s="51"/>
    </row>
    <row r="90" spans="1:18" ht="12.75" customHeight="1" x14ac:dyDescent="0.25">
      <c r="A90" s="162"/>
      <c r="B90" s="42" t="s">
        <v>13</v>
      </c>
      <c r="C90" s="44">
        <v>629803.06999999995</v>
      </c>
      <c r="D90" s="44">
        <v>64914.7</v>
      </c>
      <c r="E90" s="44">
        <v>82535.739999999991</v>
      </c>
      <c r="F90" s="44">
        <v>223103.63</v>
      </c>
      <c r="G90" s="44">
        <v>36920.300000000003</v>
      </c>
      <c r="H90" s="44">
        <v>14775.1</v>
      </c>
      <c r="I90" s="44">
        <v>47554.509999999995</v>
      </c>
      <c r="J90" s="44">
        <v>13593.98</v>
      </c>
      <c r="K90" s="44">
        <v>31471.15</v>
      </c>
      <c r="L90" s="44">
        <v>14707.48</v>
      </c>
      <c r="M90" s="44">
        <v>33719.78</v>
      </c>
      <c r="N90" s="44">
        <v>66506.7</v>
      </c>
      <c r="O90"/>
      <c r="P90" s="51"/>
      <c r="R90" s="51"/>
    </row>
    <row r="91" spans="1:18" ht="12.75" customHeight="1" x14ac:dyDescent="0.25">
      <c r="A91" s="162"/>
      <c r="B91" s="42" t="s">
        <v>14</v>
      </c>
      <c r="C91" s="44">
        <v>607064.43499999994</v>
      </c>
      <c r="D91" s="44">
        <v>60455.450000000004</v>
      </c>
      <c r="E91" s="44">
        <v>79696.45</v>
      </c>
      <c r="F91" s="44">
        <v>222911.74</v>
      </c>
      <c r="G91" s="44">
        <v>33482.449999999997</v>
      </c>
      <c r="H91" s="44">
        <v>15433.4</v>
      </c>
      <c r="I91" s="44">
        <v>45452.79</v>
      </c>
      <c r="J91" s="44">
        <v>12835.409999999998</v>
      </c>
      <c r="K91" s="44">
        <v>30514.724999999999</v>
      </c>
      <c r="L91" s="44">
        <v>13196.46</v>
      </c>
      <c r="M91" s="44">
        <v>32792.490000000005</v>
      </c>
      <c r="N91" s="44">
        <v>60293.07</v>
      </c>
      <c r="O91"/>
      <c r="P91" s="51"/>
      <c r="R91" s="51"/>
    </row>
    <row r="92" spans="1:18" ht="12.75" customHeight="1" x14ac:dyDescent="0.25">
      <c r="A92" s="162"/>
      <c r="B92" s="42" t="s">
        <v>15</v>
      </c>
      <c r="C92" s="44">
        <v>594304.29</v>
      </c>
      <c r="D92" s="44">
        <v>62798.78</v>
      </c>
      <c r="E92" s="44">
        <v>74810.409999999989</v>
      </c>
      <c r="F92" s="44">
        <v>216963.85</v>
      </c>
      <c r="G92" s="44">
        <v>32948.85</v>
      </c>
      <c r="H92" s="44">
        <v>14744.5</v>
      </c>
      <c r="I92" s="44">
        <v>45391</v>
      </c>
      <c r="J92" s="44">
        <v>10348.050000000001</v>
      </c>
      <c r="K92" s="44">
        <v>30674.1</v>
      </c>
      <c r="L92" s="44">
        <v>14800.75</v>
      </c>
      <c r="M92" s="44">
        <v>33513.25</v>
      </c>
      <c r="N92" s="44">
        <v>57310.75</v>
      </c>
      <c r="O92"/>
      <c r="P92" s="51"/>
      <c r="R92" s="51"/>
    </row>
    <row r="93" spans="1:18" ht="12.75" customHeight="1" x14ac:dyDescent="0.25">
      <c r="A93" s="162"/>
      <c r="B93" s="42" t="s">
        <v>16</v>
      </c>
      <c r="C93" s="44">
        <v>621530.48</v>
      </c>
      <c r="D93" s="44">
        <v>62427.509999999995</v>
      </c>
      <c r="E93" s="44">
        <v>77425</v>
      </c>
      <c r="F93" s="44">
        <v>219384.36</v>
      </c>
      <c r="G93" s="44">
        <v>34074.65</v>
      </c>
      <c r="H93" s="44">
        <v>13679.630000000001</v>
      </c>
      <c r="I93" s="44">
        <v>46349.31</v>
      </c>
      <c r="J93" s="44">
        <v>13194.449999999999</v>
      </c>
      <c r="K93" s="44">
        <v>35545.07</v>
      </c>
      <c r="L93" s="44">
        <v>15560.75</v>
      </c>
      <c r="M93" s="44">
        <v>39879</v>
      </c>
      <c r="N93" s="44">
        <v>64010.75</v>
      </c>
      <c r="O93"/>
      <c r="P93" s="51"/>
      <c r="R93" s="51"/>
    </row>
    <row r="94" spans="1:18" ht="12.75" customHeight="1" x14ac:dyDescent="0.25">
      <c r="A94" s="162"/>
      <c r="B94" s="42" t="s">
        <v>17</v>
      </c>
      <c r="C94" s="44">
        <v>609339.19999999995</v>
      </c>
      <c r="D94" s="44">
        <v>69031.72</v>
      </c>
      <c r="E94" s="44">
        <v>67111.45</v>
      </c>
      <c r="F94" s="44">
        <v>213836.78999999998</v>
      </c>
      <c r="G94" s="44">
        <v>32779</v>
      </c>
      <c r="H94" s="44">
        <v>14718.5</v>
      </c>
      <c r="I94" s="44">
        <v>55871.69</v>
      </c>
      <c r="J94" s="44">
        <v>14904.919999999998</v>
      </c>
      <c r="K94" s="44">
        <v>29995.19</v>
      </c>
      <c r="L94" s="44">
        <v>14179.25</v>
      </c>
      <c r="M94" s="44">
        <v>39251.5</v>
      </c>
      <c r="N94" s="44">
        <v>57659.189999999995</v>
      </c>
      <c r="O94"/>
      <c r="P94" s="51"/>
      <c r="R94" s="51"/>
    </row>
    <row r="95" spans="1:18" ht="12.75" customHeight="1" x14ac:dyDescent="0.25">
      <c r="A95" s="162"/>
      <c r="B95" s="42" t="s">
        <v>18</v>
      </c>
      <c r="C95" s="44">
        <v>616166.91999999993</v>
      </c>
      <c r="D95" s="44">
        <v>68948.200000000012</v>
      </c>
      <c r="E95" s="44">
        <v>74242.569999999992</v>
      </c>
      <c r="F95" s="44">
        <v>218894.94</v>
      </c>
      <c r="G95" s="44">
        <v>33003.85</v>
      </c>
      <c r="H95" s="44">
        <v>15362.75</v>
      </c>
      <c r="I95" s="44">
        <v>45736.08</v>
      </c>
      <c r="J95" s="44">
        <v>14585.650000000001</v>
      </c>
      <c r="K95" s="44">
        <v>30414.3</v>
      </c>
      <c r="L95" s="44">
        <v>14011.79</v>
      </c>
      <c r="M95" s="44">
        <v>40629.85</v>
      </c>
      <c r="N95" s="44">
        <v>60336.94</v>
      </c>
      <c r="O95"/>
      <c r="P95" s="51"/>
      <c r="R95" s="51"/>
    </row>
    <row r="96" spans="1:18" ht="12.75" customHeight="1" x14ac:dyDescent="0.25">
      <c r="A96" s="162"/>
      <c r="B96" s="42" t="s">
        <v>19</v>
      </c>
      <c r="C96" s="44">
        <v>612336.08499999996</v>
      </c>
      <c r="D96" s="44">
        <v>72293.849999999991</v>
      </c>
      <c r="E96" s="44">
        <v>76696.850000000006</v>
      </c>
      <c r="F96" s="44">
        <v>216247.69</v>
      </c>
      <c r="G96" s="44">
        <v>27128.3</v>
      </c>
      <c r="H96" s="44">
        <v>15552.25</v>
      </c>
      <c r="I96" s="44">
        <v>39642.78</v>
      </c>
      <c r="J96" s="44">
        <v>13642.67</v>
      </c>
      <c r="K96" s="44">
        <v>32676.949999999997</v>
      </c>
      <c r="L96" s="44">
        <v>15635.010000000002</v>
      </c>
      <c r="M96" s="44">
        <v>37769.395000000004</v>
      </c>
      <c r="N96" s="44">
        <v>65050.340000000004</v>
      </c>
      <c r="O96"/>
      <c r="P96" s="51"/>
      <c r="R96" s="51"/>
    </row>
    <row r="97" spans="1:40" ht="12.75" customHeight="1" x14ac:dyDescent="0.25">
      <c r="A97" s="162"/>
      <c r="B97" s="42" t="s">
        <v>20</v>
      </c>
      <c r="C97" s="44">
        <v>553678.89</v>
      </c>
      <c r="D97" s="44">
        <v>67035.199999999997</v>
      </c>
      <c r="E97" s="44">
        <v>74207.62</v>
      </c>
      <c r="F97" s="44">
        <v>189347.88</v>
      </c>
      <c r="G97" s="44">
        <v>27335.049999999996</v>
      </c>
      <c r="H97" s="44">
        <v>14269.5</v>
      </c>
      <c r="I97" s="44">
        <v>30740.1</v>
      </c>
      <c r="J97" s="44">
        <v>11413.95</v>
      </c>
      <c r="K97" s="44">
        <v>29898.5</v>
      </c>
      <c r="L97" s="44">
        <v>17459</v>
      </c>
      <c r="M97" s="44">
        <v>29837.25</v>
      </c>
      <c r="N97" s="44">
        <v>62134.84</v>
      </c>
      <c r="O97"/>
      <c r="P97" s="51"/>
      <c r="R97" s="51"/>
    </row>
    <row r="98" spans="1:40" ht="12.75" customHeight="1" x14ac:dyDescent="0.25">
      <c r="A98" s="162">
        <v>2018</v>
      </c>
      <c r="B98" s="42" t="s">
        <v>9</v>
      </c>
      <c r="C98" s="44">
        <v>500862.99499999994</v>
      </c>
      <c r="D98" s="44">
        <v>61306.69999999999</v>
      </c>
      <c r="E98" s="44">
        <v>67761.56</v>
      </c>
      <c r="F98" s="44">
        <v>176948.685</v>
      </c>
      <c r="G98" s="44">
        <v>20625.699999999997</v>
      </c>
      <c r="H98" s="44">
        <v>11440.75</v>
      </c>
      <c r="I98" s="44">
        <v>31865.75</v>
      </c>
      <c r="J98" s="44">
        <v>10921.85</v>
      </c>
      <c r="K98" s="44">
        <v>23806.799999999999</v>
      </c>
      <c r="L98" s="44">
        <v>13753</v>
      </c>
      <c r="M98" s="44">
        <v>29616.45</v>
      </c>
      <c r="N98" s="44">
        <v>52815.749999999993</v>
      </c>
      <c r="O98"/>
      <c r="P98" s="51"/>
      <c r="R98" s="51"/>
    </row>
    <row r="99" spans="1:40" ht="12.75" customHeight="1" x14ac:dyDescent="0.25">
      <c r="A99" s="162"/>
      <c r="B99" s="42" t="s">
        <v>10</v>
      </c>
      <c r="C99" s="44">
        <v>567671.07000000007</v>
      </c>
      <c r="D99" s="44">
        <v>75024.88</v>
      </c>
      <c r="E99" s="44">
        <v>68666.3</v>
      </c>
      <c r="F99" s="44">
        <v>201483</v>
      </c>
      <c r="G99" s="44">
        <v>25461.15</v>
      </c>
      <c r="H99" s="44">
        <v>12914.75</v>
      </c>
      <c r="I99" s="44">
        <v>35022.550000000003</v>
      </c>
      <c r="J99" s="44">
        <v>12825.300000000001</v>
      </c>
      <c r="K99" s="44">
        <v>27430.6</v>
      </c>
      <c r="L99" s="44">
        <v>13137.5</v>
      </c>
      <c r="M99" s="44">
        <v>32502</v>
      </c>
      <c r="N99" s="44">
        <v>63203.040000000001</v>
      </c>
      <c r="O99"/>
      <c r="P99" s="51"/>
      <c r="R99" s="51"/>
    </row>
    <row r="100" spans="1:40" ht="12.75" customHeight="1" x14ac:dyDescent="0.25">
      <c r="A100" s="162"/>
      <c r="B100" s="42" t="s">
        <v>11</v>
      </c>
      <c r="C100" s="44">
        <v>574867.89999999991</v>
      </c>
      <c r="D100" s="44">
        <v>78236.740000000005</v>
      </c>
      <c r="E100" s="44">
        <v>78169.249999999985</v>
      </c>
      <c r="F100" s="44">
        <v>196606.95</v>
      </c>
      <c r="G100" s="44">
        <v>26118.85</v>
      </c>
      <c r="H100" s="44">
        <v>12327.5</v>
      </c>
      <c r="I100" s="44">
        <v>34487.61</v>
      </c>
      <c r="J100" s="44">
        <v>11898.849999999999</v>
      </c>
      <c r="K100" s="44">
        <v>29114</v>
      </c>
      <c r="L100" s="44">
        <v>13407.25</v>
      </c>
      <c r="M100" s="44">
        <v>32612.85</v>
      </c>
      <c r="N100" s="44">
        <v>61888.05</v>
      </c>
      <c r="O100"/>
      <c r="P100" s="51"/>
      <c r="R100" s="51"/>
    </row>
    <row r="101" spans="1:40" ht="12.75" customHeight="1" x14ac:dyDescent="0.25">
      <c r="A101" s="162"/>
      <c r="B101" s="42" t="s">
        <v>12</v>
      </c>
      <c r="C101" s="44">
        <v>589132.22</v>
      </c>
      <c r="D101" s="44">
        <v>84429.86</v>
      </c>
      <c r="E101" s="44">
        <v>81881</v>
      </c>
      <c r="F101" s="44">
        <v>196163.34999999998</v>
      </c>
      <c r="G101" s="44">
        <v>25548.1</v>
      </c>
      <c r="H101" s="44">
        <v>13675.75</v>
      </c>
      <c r="I101" s="44">
        <v>31810.6</v>
      </c>
      <c r="J101" s="44">
        <v>13983.399999999998</v>
      </c>
      <c r="K101" s="44">
        <v>31690.16</v>
      </c>
      <c r="L101" s="44">
        <v>16485</v>
      </c>
      <c r="M101" s="44">
        <v>32504.5</v>
      </c>
      <c r="N101" s="44">
        <v>60960.5</v>
      </c>
      <c r="O101"/>
      <c r="P101" s="51"/>
      <c r="R101" s="51"/>
    </row>
    <row r="102" spans="1:40" ht="12.75" customHeight="1" x14ac:dyDescent="0.25">
      <c r="A102" s="162"/>
      <c r="B102" s="42" t="s">
        <v>13</v>
      </c>
      <c r="C102" s="44">
        <v>589787.57999999996</v>
      </c>
      <c r="D102" s="44">
        <v>87355.74</v>
      </c>
      <c r="E102" s="44">
        <v>75821.759999999995</v>
      </c>
      <c r="F102" s="44">
        <v>192537.85</v>
      </c>
      <c r="G102" s="44">
        <v>20854.599999999999</v>
      </c>
      <c r="H102" s="44">
        <v>12772.25</v>
      </c>
      <c r="I102" s="44">
        <v>39571.75</v>
      </c>
      <c r="J102" s="44">
        <v>13580.13</v>
      </c>
      <c r="K102" s="44">
        <v>27399.019999999997</v>
      </c>
      <c r="L102" s="44">
        <v>17893.55</v>
      </c>
      <c r="M102" s="44">
        <v>39453.199999999997</v>
      </c>
      <c r="N102" s="44">
        <v>62547.729999999996</v>
      </c>
      <c r="O102"/>
      <c r="P102" s="51"/>
      <c r="R102" s="51"/>
    </row>
    <row r="103" spans="1:40" ht="12.75" customHeight="1" x14ac:dyDescent="0.25">
      <c r="A103" s="162"/>
      <c r="B103" s="42" t="s">
        <v>14</v>
      </c>
      <c r="C103" s="44">
        <v>590334.9439999999</v>
      </c>
      <c r="D103" s="44">
        <v>86255.33</v>
      </c>
      <c r="E103" s="44">
        <v>77407.61</v>
      </c>
      <c r="F103" s="44">
        <v>191652.85000000003</v>
      </c>
      <c r="G103" s="44">
        <v>19725.383999999998</v>
      </c>
      <c r="H103" s="44">
        <v>12538.5</v>
      </c>
      <c r="I103" s="44">
        <v>35714.54</v>
      </c>
      <c r="J103" s="44">
        <v>14458.45</v>
      </c>
      <c r="K103" s="44">
        <v>27595.620000000003</v>
      </c>
      <c r="L103" s="44">
        <v>21194.65</v>
      </c>
      <c r="M103" s="44">
        <v>39527.06</v>
      </c>
      <c r="N103" s="44">
        <v>64264.95</v>
      </c>
      <c r="O103"/>
      <c r="P103" s="51"/>
      <c r="R103" s="51"/>
    </row>
    <row r="104" spans="1:40" ht="12.75" customHeight="1" x14ac:dyDescent="0.25">
      <c r="A104" s="162"/>
      <c r="B104" s="42" t="s">
        <v>15</v>
      </c>
      <c r="C104" s="44">
        <v>588338.9040000001</v>
      </c>
      <c r="D104" s="44">
        <v>92252.37</v>
      </c>
      <c r="E104" s="44">
        <v>70463.850000000006</v>
      </c>
      <c r="F104" s="44">
        <v>192689.45</v>
      </c>
      <c r="G104" s="44">
        <v>21135.050000000003</v>
      </c>
      <c r="H104" s="44">
        <v>11838.25</v>
      </c>
      <c r="I104" s="44">
        <v>36338.549999999996</v>
      </c>
      <c r="J104" s="44">
        <v>15093.3</v>
      </c>
      <c r="K104" s="44">
        <v>26302.97</v>
      </c>
      <c r="L104" s="44">
        <v>19843</v>
      </c>
      <c r="M104" s="44">
        <v>40050.213999999993</v>
      </c>
      <c r="N104" s="44">
        <v>62331.899999999994</v>
      </c>
      <c r="O104"/>
      <c r="P104" s="51"/>
      <c r="R104" s="51"/>
    </row>
    <row r="105" spans="1:40" ht="12.75" customHeight="1" x14ac:dyDescent="0.25">
      <c r="A105" s="162"/>
      <c r="B105" s="42" t="s">
        <v>16</v>
      </c>
      <c r="C105" s="44">
        <v>621400.51</v>
      </c>
      <c r="D105" s="44">
        <v>100828.32</v>
      </c>
      <c r="E105" s="44">
        <v>75774.600000000006</v>
      </c>
      <c r="F105" s="44">
        <v>194679.70999999996</v>
      </c>
      <c r="G105" s="44">
        <v>21020.35</v>
      </c>
      <c r="H105" s="44">
        <v>13122.75</v>
      </c>
      <c r="I105" s="44">
        <v>43085.95</v>
      </c>
      <c r="J105" s="44">
        <v>16710.100000000002</v>
      </c>
      <c r="K105" s="44">
        <v>27599.19</v>
      </c>
      <c r="L105" s="44">
        <v>20164.75</v>
      </c>
      <c r="M105" s="44">
        <v>43423.74</v>
      </c>
      <c r="N105" s="44">
        <v>64991.049999999996</v>
      </c>
      <c r="O105"/>
      <c r="P105" s="51"/>
      <c r="R105" s="51"/>
    </row>
    <row r="106" spans="1:40" ht="12.75" customHeight="1" x14ac:dyDescent="0.25">
      <c r="A106" s="162"/>
      <c r="B106" s="42" t="s">
        <v>17</v>
      </c>
      <c r="C106" s="44">
        <v>610543.80799999996</v>
      </c>
      <c r="D106" s="44">
        <v>92249.97</v>
      </c>
      <c r="E106" s="44">
        <v>73672.399999999994</v>
      </c>
      <c r="F106" s="44">
        <v>203293.15</v>
      </c>
      <c r="G106" s="44">
        <v>21302.95</v>
      </c>
      <c r="H106" s="44">
        <v>11718.5</v>
      </c>
      <c r="I106" s="44">
        <v>39012.288</v>
      </c>
      <c r="J106" s="44">
        <v>16885.95</v>
      </c>
      <c r="K106" s="44">
        <v>26000.650000000005</v>
      </c>
      <c r="L106" s="44">
        <v>20744.25</v>
      </c>
      <c r="M106" s="44">
        <v>40552.75</v>
      </c>
      <c r="N106" s="44">
        <v>65110.94999999999</v>
      </c>
      <c r="O106"/>
      <c r="P106" s="51"/>
      <c r="R106" s="51"/>
    </row>
    <row r="107" spans="1:40" ht="12.75" customHeight="1" x14ac:dyDescent="0.25">
      <c r="A107" s="162"/>
      <c r="B107" s="42" t="s">
        <v>18</v>
      </c>
      <c r="C107" s="44">
        <v>641974.56999999995</v>
      </c>
      <c r="D107" s="44">
        <v>100554.12</v>
      </c>
      <c r="E107" s="44">
        <v>78303.710000000006</v>
      </c>
      <c r="F107" s="44">
        <v>207723.83999999997</v>
      </c>
      <c r="G107" s="44">
        <v>21768.75</v>
      </c>
      <c r="H107" s="44">
        <v>12354.6</v>
      </c>
      <c r="I107" s="44">
        <v>41467.699999999997</v>
      </c>
      <c r="J107" s="44">
        <v>14493.650000000001</v>
      </c>
      <c r="K107" s="44">
        <v>28573.850000000002</v>
      </c>
      <c r="L107" s="44">
        <v>18613.5</v>
      </c>
      <c r="M107" s="44">
        <v>42710.249999999985</v>
      </c>
      <c r="N107" s="44">
        <v>75410.599999999991</v>
      </c>
      <c r="O107"/>
      <c r="P107" s="51"/>
      <c r="R107" s="51"/>
    </row>
    <row r="108" spans="1:40" ht="12.75" customHeight="1" x14ac:dyDescent="0.25">
      <c r="A108" s="162"/>
      <c r="B108" s="42" t="s">
        <v>19</v>
      </c>
      <c r="C108" s="44">
        <v>611400.84000000008</v>
      </c>
      <c r="D108" s="44">
        <v>98078.080000000016</v>
      </c>
      <c r="E108" s="44">
        <v>81729</v>
      </c>
      <c r="F108" s="44">
        <v>192559.84999999998</v>
      </c>
      <c r="G108" s="44">
        <v>17517.75</v>
      </c>
      <c r="H108" s="44">
        <v>11491.25</v>
      </c>
      <c r="I108" s="44">
        <v>38804.770000000004</v>
      </c>
      <c r="J108" s="44">
        <v>14367.95</v>
      </c>
      <c r="K108" s="44">
        <v>28255.690000000002</v>
      </c>
      <c r="L108" s="44">
        <v>20001.150000000001</v>
      </c>
      <c r="M108" s="44">
        <v>39005.25</v>
      </c>
      <c r="N108" s="44">
        <v>69590.100000000006</v>
      </c>
      <c r="O108"/>
      <c r="P108" s="51"/>
      <c r="R108" s="51"/>
    </row>
    <row r="109" spans="1:40" ht="12.75" customHeight="1" x14ac:dyDescent="0.25">
      <c r="A109" s="162"/>
      <c r="B109" s="42" t="s">
        <v>20</v>
      </c>
      <c r="C109" s="44">
        <v>551577.79999999993</v>
      </c>
      <c r="D109" s="44">
        <v>84590.6</v>
      </c>
      <c r="E109" s="44">
        <v>81104.740000000005</v>
      </c>
      <c r="F109" s="44">
        <v>169893.2</v>
      </c>
      <c r="G109" s="44">
        <v>20282.000000000004</v>
      </c>
      <c r="H109" s="44">
        <v>10536.25</v>
      </c>
      <c r="I109" s="44">
        <v>31505.05</v>
      </c>
      <c r="J109" s="44">
        <v>12325.3</v>
      </c>
      <c r="K109" s="44">
        <v>30164.390000000003</v>
      </c>
      <c r="L109" s="44">
        <v>15507.119999999999</v>
      </c>
      <c r="M109" s="44">
        <v>35049</v>
      </c>
      <c r="N109" s="44">
        <v>60620.15</v>
      </c>
      <c r="O109"/>
      <c r="P109" s="51"/>
      <c r="R109" s="51"/>
    </row>
    <row r="110" spans="1:40" ht="12.75" customHeight="1" x14ac:dyDescent="0.25">
      <c r="A110" s="162">
        <v>2019</v>
      </c>
      <c r="B110" s="42" t="s">
        <v>9</v>
      </c>
      <c r="C110" s="44">
        <v>518830.11</v>
      </c>
      <c r="D110" s="44">
        <v>82192.5</v>
      </c>
      <c r="E110" s="44">
        <v>73292.72</v>
      </c>
      <c r="F110" s="44">
        <v>163423.46</v>
      </c>
      <c r="G110" s="44">
        <v>21649.379999999997</v>
      </c>
      <c r="H110" s="44">
        <v>8032.5</v>
      </c>
      <c r="I110" s="44">
        <v>30832.85</v>
      </c>
      <c r="J110" s="44">
        <v>8781.2000000000007</v>
      </c>
      <c r="K110" s="44">
        <v>23848.25</v>
      </c>
      <c r="L110" s="44">
        <v>17097.25</v>
      </c>
      <c r="M110" s="44">
        <v>35098.75</v>
      </c>
      <c r="N110" s="44">
        <v>54581.25</v>
      </c>
      <c r="O110"/>
      <c r="P110" s="51"/>
      <c r="Q110" s="51"/>
      <c r="R110" s="51"/>
      <c r="AC110" s="51"/>
      <c r="AD110" s="51"/>
      <c r="AE110" s="51"/>
      <c r="AF110" s="51"/>
      <c r="AG110" s="51"/>
      <c r="AH110" s="51"/>
      <c r="AI110" s="51"/>
      <c r="AJ110" s="51"/>
      <c r="AK110" s="51"/>
      <c r="AL110" s="51"/>
      <c r="AM110" s="51"/>
      <c r="AN110" s="51"/>
    </row>
    <row r="111" spans="1:40" ht="12.75" customHeight="1" x14ac:dyDescent="0.25">
      <c r="A111" s="162"/>
      <c r="B111" s="42" t="s">
        <v>10</v>
      </c>
      <c r="C111" s="44">
        <v>621271.56200000015</v>
      </c>
      <c r="D111" s="44">
        <v>101122.22000000002</v>
      </c>
      <c r="E111" s="44">
        <v>86332.65</v>
      </c>
      <c r="F111" s="44">
        <v>194422.1</v>
      </c>
      <c r="G111" s="44">
        <v>24288.9</v>
      </c>
      <c r="H111" s="44">
        <v>9723.5</v>
      </c>
      <c r="I111" s="44">
        <v>38329.491999999998</v>
      </c>
      <c r="J111" s="44">
        <v>11119.8</v>
      </c>
      <c r="K111" s="44">
        <v>30509.020000000004</v>
      </c>
      <c r="L111" s="44">
        <v>16870.75</v>
      </c>
      <c r="M111" s="44">
        <v>42345.429999999993</v>
      </c>
      <c r="N111" s="44">
        <v>66207.700000000012</v>
      </c>
      <c r="O111"/>
      <c r="P111" s="51"/>
      <c r="Q111" s="51"/>
      <c r="R111" s="51"/>
      <c r="AC111" s="51"/>
      <c r="AD111" s="51"/>
      <c r="AE111" s="51"/>
      <c r="AF111" s="51"/>
      <c r="AG111" s="51"/>
      <c r="AH111" s="51"/>
      <c r="AI111" s="51"/>
      <c r="AJ111" s="51"/>
      <c r="AK111" s="51"/>
      <c r="AL111" s="51"/>
      <c r="AM111" s="51"/>
      <c r="AN111" s="51"/>
    </row>
    <row r="112" spans="1:40" ht="12.75" customHeight="1" x14ac:dyDescent="0.25">
      <c r="A112" s="162"/>
      <c r="B112" s="42" t="s">
        <v>11</v>
      </c>
      <c r="C112" s="44">
        <v>655183.73</v>
      </c>
      <c r="D112" s="44">
        <v>111495.08000000002</v>
      </c>
      <c r="E112" s="44">
        <v>89226.010000000009</v>
      </c>
      <c r="F112" s="44">
        <v>202455.65000000002</v>
      </c>
      <c r="G112" s="44">
        <v>23739.800000000003</v>
      </c>
      <c r="H112" s="44">
        <v>10932</v>
      </c>
      <c r="I112" s="44">
        <v>37429.340000000004</v>
      </c>
      <c r="J112" s="44">
        <v>12264.8</v>
      </c>
      <c r="K112" s="44">
        <v>28597.200000000001</v>
      </c>
      <c r="L112" s="44">
        <v>20793.5</v>
      </c>
      <c r="M112" s="44">
        <v>46362.29</v>
      </c>
      <c r="N112" s="44">
        <v>71888.06</v>
      </c>
      <c r="O112"/>
      <c r="P112" s="51"/>
      <c r="Q112" s="51"/>
      <c r="R112" s="51"/>
      <c r="AC112" s="51"/>
      <c r="AD112" s="51"/>
      <c r="AE112" s="51"/>
      <c r="AF112" s="51"/>
      <c r="AG112" s="51"/>
      <c r="AH112" s="51"/>
      <c r="AI112" s="51"/>
      <c r="AJ112" s="51"/>
      <c r="AK112" s="51"/>
      <c r="AL112" s="51"/>
      <c r="AM112" s="51"/>
      <c r="AN112" s="51"/>
    </row>
    <row r="113" spans="1:40" ht="12.75" customHeight="1" x14ac:dyDescent="0.25">
      <c r="A113" s="162"/>
      <c r="B113" s="42" t="s">
        <v>12</v>
      </c>
      <c r="C113" s="44">
        <v>581143.70500000007</v>
      </c>
      <c r="D113" s="44">
        <v>98348.18</v>
      </c>
      <c r="E113" s="44">
        <v>85637.71</v>
      </c>
      <c r="F113" s="44">
        <v>173343.38500000001</v>
      </c>
      <c r="G113" s="44">
        <v>20031.949999999997</v>
      </c>
      <c r="H113" s="44">
        <v>8951.25</v>
      </c>
      <c r="I113" s="44">
        <v>36558.050000000003</v>
      </c>
      <c r="J113" s="44">
        <v>9821.1500000000015</v>
      </c>
      <c r="K113" s="44">
        <v>28952.400000000001</v>
      </c>
      <c r="L113" s="44">
        <v>20665.25</v>
      </c>
      <c r="M113" s="44">
        <v>41253.129999999997</v>
      </c>
      <c r="N113" s="44">
        <v>57581.25</v>
      </c>
      <c r="O113"/>
      <c r="P113" s="51"/>
      <c r="Q113" s="51"/>
      <c r="R113" s="51"/>
      <c r="AC113" s="51"/>
      <c r="AD113" s="51"/>
      <c r="AE113" s="51"/>
      <c r="AF113" s="51"/>
      <c r="AG113" s="51"/>
      <c r="AH113" s="51"/>
      <c r="AI113" s="51"/>
      <c r="AJ113" s="51"/>
      <c r="AK113" s="51"/>
      <c r="AL113" s="51"/>
      <c r="AM113" s="51"/>
      <c r="AN113" s="51"/>
    </row>
    <row r="114" spans="1:40" ht="12.75" customHeight="1" x14ac:dyDescent="0.25">
      <c r="A114" s="162"/>
      <c r="B114" s="42" t="s">
        <v>13</v>
      </c>
      <c r="C114" s="44">
        <v>643375.49</v>
      </c>
      <c r="D114" s="44">
        <v>115581.98</v>
      </c>
      <c r="E114" s="44">
        <v>87340.6</v>
      </c>
      <c r="F114" s="44">
        <v>191007.26</v>
      </c>
      <c r="G114" s="44">
        <v>18568.8</v>
      </c>
      <c r="H114" s="44">
        <v>12103.75</v>
      </c>
      <c r="I114" s="44">
        <v>40577.25</v>
      </c>
      <c r="J114" s="44">
        <v>10746.8</v>
      </c>
      <c r="K114" s="44">
        <v>38425.800000000003</v>
      </c>
      <c r="L114" s="44">
        <v>14704.75</v>
      </c>
      <c r="M114" s="44">
        <v>43360.149999999994</v>
      </c>
      <c r="N114" s="44">
        <v>70958.350000000006</v>
      </c>
      <c r="O114"/>
      <c r="P114" s="51"/>
      <c r="Q114" s="51"/>
      <c r="R114" s="51"/>
      <c r="AC114" s="51"/>
      <c r="AD114" s="51"/>
      <c r="AE114" s="51"/>
      <c r="AF114" s="51"/>
      <c r="AG114" s="51"/>
      <c r="AH114" s="51"/>
      <c r="AI114" s="51"/>
      <c r="AJ114" s="51"/>
      <c r="AK114" s="51"/>
      <c r="AL114" s="51"/>
      <c r="AM114" s="51"/>
      <c r="AN114" s="51"/>
    </row>
    <row r="115" spans="1:40" ht="12.75" customHeight="1" x14ac:dyDescent="0.25">
      <c r="A115" s="162"/>
      <c r="B115" s="42" t="s">
        <v>14</v>
      </c>
      <c r="C115" s="44">
        <v>578861.61</v>
      </c>
      <c r="D115" s="44">
        <v>102032.32000000001</v>
      </c>
      <c r="E115" s="44">
        <v>80080.41</v>
      </c>
      <c r="F115" s="44">
        <v>168997.9</v>
      </c>
      <c r="G115" s="44">
        <v>17547.050000000003</v>
      </c>
      <c r="H115" s="44">
        <v>9443.75</v>
      </c>
      <c r="I115" s="44">
        <v>35461.050000000003</v>
      </c>
      <c r="J115" s="44">
        <v>9118</v>
      </c>
      <c r="K115" s="44">
        <v>35894.400000000001</v>
      </c>
      <c r="L115" s="44">
        <v>12311.25</v>
      </c>
      <c r="M115" s="44">
        <v>36796.829999999994</v>
      </c>
      <c r="N115" s="44">
        <v>71178.649999999994</v>
      </c>
      <c r="O115"/>
      <c r="P115" s="51"/>
      <c r="Q115" s="51"/>
      <c r="R115" s="51"/>
      <c r="AC115" s="51"/>
      <c r="AD115" s="51"/>
      <c r="AE115" s="51"/>
      <c r="AF115" s="51"/>
      <c r="AG115" s="51"/>
      <c r="AH115" s="51"/>
      <c r="AI115" s="51"/>
      <c r="AJ115" s="51"/>
      <c r="AK115" s="51"/>
      <c r="AL115" s="51"/>
      <c r="AM115" s="51"/>
      <c r="AN115" s="51"/>
    </row>
    <row r="116" spans="1:40" ht="12.75" customHeight="1" x14ac:dyDescent="0.25">
      <c r="A116" s="162"/>
      <c r="B116" s="42" t="s">
        <v>15</v>
      </c>
      <c r="C116" s="44">
        <v>651512.41999999993</v>
      </c>
      <c r="D116" s="44">
        <v>108656.41</v>
      </c>
      <c r="E116" s="44">
        <v>89447.4</v>
      </c>
      <c r="F116" s="44">
        <v>195203.4</v>
      </c>
      <c r="G116" s="44">
        <v>17211.400000000001</v>
      </c>
      <c r="H116" s="44">
        <v>12384.25</v>
      </c>
      <c r="I116" s="44">
        <v>48792.9</v>
      </c>
      <c r="J116" s="44">
        <v>10715.43</v>
      </c>
      <c r="K116" s="44">
        <v>39122.550000000003</v>
      </c>
      <c r="L116" s="44">
        <v>13794.6</v>
      </c>
      <c r="M116" s="44">
        <v>38987.879999999997</v>
      </c>
      <c r="N116" s="44">
        <v>77196.200000000012</v>
      </c>
      <c r="O116"/>
      <c r="P116" s="51"/>
      <c r="Q116" s="51"/>
      <c r="R116" s="51"/>
      <c r="AC116" s="51"/>
      <c r="AD116" s="51"/>
      <c r="AE116" s="51"/>
      <c r="AF116" s="51"/>
      <c r="AG116" s="51"/>
      <c r="AH116" s="51"/>
      <c r="AI116" s="51"/>
      <c r="AJ116" s="51"/>
      <c r="AK116" s="51"/>
      <c r="AL116" s="51"/>
      <c r="AM116" s="51"/>
      <c r="AN116" s="51"/>
    </row>
    <row r="117" spans="1:40" ht="12.75" customHeight="1" x14ac:dyDescent="0.25">
      <c r="A117" s="162"/>
      <c r="B117" s="42" t="s">
        <v>16</v>
      </c>
      <c r="C117" s="44">
        <v>631085.37000000011</v>
      </c>
      <c r="D117" s="44">
        <v>105980.11000000002</v>
      </c>
      <c r="E117" s="44">
        <v>88362.4</v>
      </c>
      <c r="F117" s="44">
        <v>182987.51</v>
      </c>
      <c r="G117" s="44">
        <v>14807.349999999999</v>
      </c>
      <c r="H117" s="44">
        <v>10967.25</v>
      </c>
      <c r="I117" s="44">
        <v>45631.399999999994</v>
      </c>
      <c r="J117" s="44">
        <v>12544.75</v>
      </c>
      <c r="K117" s="44">
        <v>39951.300000000003</v>
      </c>
      <c r="L117" s="44">
        <v>15402</v>
      </c>
      <c r="M117" s="44">
        <v>41614.5</v>
      </c>
      <c r="N117" s="44">
        <v>72836.800000000003</v>
      </c>
      <c r="O117"/>
      <c r="P117" s="51"/>
      <c r="Q117" s="51"/>
      <c r="R117" s="51"/>
      <c r="AC117" s="51"/>
      <c r="AD117" s="51"/>
      <c r="AE117" s="51"/>
      <c r="AF117" s="51"/>
      <c r="AG117" s="51"/>
      <c r="AH117" s="51"/>
      <c r="AI117" s="51"/>
      <c r="AJ117" s="51"/>
      <c r="AK117" s="51"/>
      <c r="AL117" s="51"/>
      <c r="AM117" s="51"/>
      <c r="AN117" s="51"/>
    </row>
    <row r="118" spans="1:40" ht="12.75" customHeight="1" x14ac:dyDescent="0.25">
      <c r="A118" s="162"/>
      <c r="B118" s="42" t="s">
        <v>17</v>
      </c>
      <c r="C118" s="44">
        <v>605898.06999999995</v>
      </c>
      <c r="D118" s="44">
        <v>100858.43</v>
      </c>
      <c r="E118" s="44">
        <v>72054.670000000013</v>
      </c>
      <c r="F118" s="44">
        <v>180952.48094107062</v>
      </c>
      <c r="G118" s="44">
        <v>13040.4</v>
      </c>
      <c r="H118" s="44">
        <v>12369</v>
      </c>
      <c r="I118" s="44">
        <v>48674.389058929381</v>
      </c>
      <c r="J118" s="44">
        <v>12426.6</v>
      </c>
      <c r="K118" s="44">
        <v>38244.880000000005</v>
      </c>
      <c r="L118" s="44">
        <v>15905</v>
      </c>
      <c r="M118" s="44">
        <v>41123.199999999997</v>
      </c>
      <c r="N118" s="44">
        <v>70249.01999999999</v>
      </c>
      <c r="O118"/>
      <c r="P118" s="51"/>
      <c r="Q118" s="51"/>
      <c r="R118" s="51"/>
      <c r="AC118" s="51"/>
      <c r="AD118" s="51"/>
      <c r="AE118" s="51"/>
      <c r="AF118" s="51"/>
      <c r="AG118" s="51"/>
      <c r="AH118" s="51"/>
      <c r="AI118" s="51"/>
      <c r="AJ118" s="51"/>
      <c r="AK118" s="51"/>
      <c r="AL118" s="51"/>
      <c r="AM118" s="51"/>
      <c r="AN118" s="51"/>
    </row>
    <row r="119" spans="1:40" ht="12.75" customHeight="1" x14ac:dyDescent="0.25">
      <c r="A119" s="162"/>
      <c r="B119" s="42" t="s">
        <v>18</v>
      </c>
      <c r="C119" s="44">
        <v>624728.92999999993</v>
      </c>
      <c r="D119" s="44">
        <v>100256.75000000001</v>
      </c>
      <c r="E119" s="44">
        <v>66754.710000000006</v>
      </c>
      <c r="F119" s="44">
        <v>195092.09999999998</v>
      </c>
      <c r="G119" s="44">
        <v>17770.59</v>
      </c>
      <c r="H119" s="44">
        <v>14322.5</v>
      </c>
      <c r="I119" s="44">
        <v>42335.05</v>
      </c>
      <c r="J119" s="44">
        <v>13380</v>
      </c>
      <c r="K119" s="44">
        <v>41178.85</v>
      </c>
      <c r="L119" s="44">
        <v>17572.25</v>
      </c>
      <c r="M119" s="44">
        <v>43538.48</v>
      </c>
      <c r="N119" s="44">
        <v>72527.649999999994</v>
      </c>
      <c r="O119"/>
      <c r="P119" s="51"/>
      <c r="Q119" s="51"/>
      <c r="R119" s="51"/>
      <c r="AC119" s="51"/>
      <c r="AD119" s="51"/>
      <c r="AE119" s="51"/>
      <c r="AF119" s="51"/>
      <c r="AG119" s="51"/>
      <c r="AH119" s="51"/>
      <c r="AI119" s="51"/>
      <c r="AJ119" s="51"/>
      <c r="AK119" s="51"/>
      <c r="AL119" s="51"/>
      <c r="AM119" s="51"/>
      <c r="AN119" s="51"/>
    </row>
    <row r="120" spans="1:40" ht="12.75" customHeight="1" x14ac:dyDescent="0.25">
      <c r="A120" s="162"/>
      <c r="B120" s="42" t="s">
        <v>19</v>
      </c>
      <c r="C120" s="44">
        <v>585884.53</v>
      </c>
      <c r="D120" s="44">
        <v>88680.680000000008</v>
      </c>
      <c r="E120" s="44">
        <v>67677.850000000006</v>
      </c>
      <c r="F120" s="44">
        <v>166554.34</v>
      </c>
      <c r="G120" s="44">
        <v>19202.75</v>
      </c>
      <c r="H120" s="44">
        <v>13675.75</v>
      </c>
      <c r="I120" s="44">
        <v>40380</v>
      </c>
      <c r="J120" s="44">
        <v>11472.25</v>
      </c>
      <c r="K120" s="44">
        <v>44191.45</v>
      </c>
      <c r="L120" s="44">
        <v>20172.25</v>
      </c>
      <c r="M120" s="44">
        <v>35633.56</v>
      </c>
      <c r="N120" s="44">
        <v>78243.649999999994</v>
      </c>
      <c r="O120"/>
      <c r="P120" s="51"/>
      <c r="Q120" s="51"/>
      <c r="R120" s="51"/>
      <c r="AC120" s="51"/>
      <c r="AD120" s="51"/>
      <c r="AE120" s="51"/>
      <c r="AF120" s="51"/>
      <c r="AG120" s="51"/>
      <c r="AH120" s="51"/>
      <c r="AI120" s="51"/>
      <c r="AJ120" s="51"/>
      <c r="AK120" s="51"/>
      <c r="AL120" s="51"/>
      <c r="AM120" s="51"/>
      <c r="AN120" s="51"/>
    </row>
    <row r="121" spans="1:40" ht="12.75" customHeight="1" x14ac:dyDescent="0.25">
      <c r="A121" s="162"/>
      <c r="B121" s="42" t="s">
        <v>20</v>
      </c>
      <c r="C121" s="44">
        <v>548756.26799999992</v>
      </c>
      <c r="D121" s="44">
        <v>89378.48000000001</v>
      </c>
      <c r="E121" s="44">
        <v>70293.81</v>
      </c>
      <c r="F121" s="44">
        <v>158083.10800000001</v>
      </c>
      <c r="G121" s="44">
        <v>15660.5</v>
      </c>
      <c r="H121" s="44">
        <v>15395</v>
      </c>
      <c r="I121" s="44">
        <v>34903.120000000003</v>
      </c>
      <c r="J121" s="44">
        <v>11103.85</v>
      </c>
      <c r="K121" s="44">
        <v>38596.909999999996</v>
      </c>
      <c r="L121" s="44">
        <v>15593</v>
      </c>
      <c r="M121" s="44">
        <v>36852.69</v>
      </c>
      <c r="N121" s="44">
        <v>62895.8</v>
      </c>
      <c r="O121"/>
      <c r="P121" s="51"/>
      <c r="Q121" s="51"/>
      <c r="R121" s="51"/>
      <c r="AC121" s="51"/>
      <c r="AD121" s="51"/>
      <c r="AE121" s="51"/>
      <c r="AF121" s="51"/>
      <c r="AG121" s="51"/>
      <c r="AH121" s="51"/>
      <c r="AI121" s="51"/>
      <c r="AJ121" s="51"/>
      <c r="AK121" s="51"/>
      <c r="AL121" s="51"/>
      <c r="AM121" s="51"/>
      <c r="AN121" s="51"/>
    </row>
    <row r="122" spans="1:40" ht="12.75" customHeight="1" x14ac:dyDescent="0.25">
      <c r="A122" s="162">
        <v>2020</v>
      </c>
      <c r="B122" s="78" t="s">
        <v>9</v>
      </c>
      <c r="C122" s="44">
        <v>474608.65</v>
      </c>
      <c r="D122" s="44">
        <v>70491.91</v>
      </c>
      <c r="E122" s="44">
        <v>60284.229999999996</v>
      </c>
      <c r="F122" s="44">
        <v>148213.75</v>
      </c>
      <c r="G122" s="44">
        <v>12308.75</v>
      </c>
      <c r="H122" s="44">
        <v>11273.25</v>
      </c>
      <c r="I122" s="44">
        <v>33433.65</v>
      </c>
      <c r="J122" s="44">
        <v>9157.9500000000007</v>
      </c>
      <c r="K122" s="44">
        <v>29543.279999999999</v>
      </c>
      <c r="L122" s="44">
        <v>12929.75</v>
      </c>
      <c r="M122" s="44">
        <v>32712.63</v>
      </c>
      <c r="N122" s="44">
        <v>54259.5</v>
      </c>
      <c r="O122"/>
      <c r="P122" s="51"/>
      <c r="Q122" s="51"/>
      <c r="AC122" s="51"/>
      <c r="AD122" s="51"/>
      <c r="AE122" s="51"/>
      <c r="AF122" s="51"/>
      <c r="AG122" s="51"/>
      <c r="AH122" s="51"/>
      <c r="AI122" s="51"/>
      <c r="AJ122" s="51"/>
      <c r="AK122" s="51"/>
      <c r="AL122" s="51"/>
      <c r="AM122" s="51"/>
      <c r="AN122" s="51"/>
    </row>
    <row r="123" spans="1:40" ht="12.75" customHeight="1" x14ac:dyDescent="0.25">
      <c r="A123" s="162"/>
      <c r="B123" s="78" t="s">
        <v>10</v>
      </c>
      <c r="C123" s="44">
        <v>575767.56000000006</v>
      </c>
      <c r="D123" s="44">
        <v>89764.75</v>
      </c>
      <c r="E123" s="44">
        <v>73577.94</v>
      </c>
      <c r="F123" s="44">
        <v>165040.99000000002</v>
      </c>
      <c r="G123" s="44">
        <v>18288</v>
      </c>
      <c r="H123" s="44">
        <v>15031.75</v>
      </c>
      <c r="I123" s="44">
        <v>42698.15</v>
      </c>
      <c r="J123" s="44">
        <v>11511.01</v>
      </c>
      <c r="K123" s="44">
        <v>35921.15</v>
      </c>
      <c r="L123" s="44">
        <v>17993.25</v>
      </c>
      <c r="M123" s="44">
        <v>40582.869999999995</v>
      </c>
      <c r="N123" s="44">
        <v>65357.7</v>
      </c>
      <c r="O123"/>
      <c r="P123" s="51"/>
      <c r="Q123" s="51"/>
      <c r="AC123" s="51"/>
      <c r="AD123" s="51"/>
      <c r="AE123" s="51"/>
      <c r="AF123" s="51"/>
      <c r="AG123" s="51"/>
      <c r="AH123" s="51"/>
      <c r="AI123" s="51"/>
      <c r="AJ123" s="51"/>
      <c r="AK123" s="51"/>
      <c r="AL123" s="51"/>
      <c r="AM123" s="51"/>
      <c r="AN123" s="51"/>
    </row>
    <row r="124" spans="1:40" ht="12.75" customHeight="1" x14ac:dyDescent="0.25">
      <c r="A124" s="162"/>
      <c r="B124" s="78" t="s">
        <v>11</v>
      </c>
      <c r="C124" s="44">
        <v>404111.74999999994</v>
      </c>
      <c r="D124" s="44">
        <v>68431.63</v>
      </c>
      <c r="E124" s="44">
        <v>56786.289999999994</v>
      </c>
      <c r="F124" s="44">
        <v>107961.03</v>
      </c>
      <c r="G124" s="44">
        <v>12820.5</v>
      </c>
      <c r="H124" s="44">
        <v>10244.75</v>
      </c>
      <c r="I124" s="44">
        <v>26383.78</v>
      </c>
      <c r="J124" s="44">
        <v>7764.16</v>
      </c>
      <c r="K124" s="44">
        <v>24289.41</v>
      </c>
      <c r="L124" s="44">
        <v>13363.75</v>
      </c>
      <c r="M124" s="44">
        <v>29006.95</v>
      </c>
      <c r="N124" s="44">
        <v>47059.5</v>
      </c>
      <c r="O124"/>
      <c r="P124" s="51"/>
      <c r="Q124" s="51"/>
      <c r="AC124" s="51"/>
      <c r="AD124" s="51"/>
      <c r="AE124" s="51"/>
      <c r="AF124" s="51"/>
      <c r="AG124" s="51"/>
      <c r="AH124" s="51"/>
      <c r="AI124" s="51"/>
      <c r="AJ124" s="51"/>
      <c r="AK124" s="51"/>
      <c r="AL124" s="51"/>
      <c r="AM124" s="51"/>
      <c r="AN124" s="51"/>
    </row>
    <row r="125" spans="1:40" ht="12.75" customHeight="1" x14ac:dyDescent="0.25">
      <c r="A125" s="162"/>
      <c r="B125" s="78" t="s">
        <v>12</v>
      </c>
      <c r="C125" s="44">
        <v>30559.200000000001</v>
      </c>
      <c r="D125" s="44">
        <v>5687.55</v>
      </c>
      <c r="E125" s="44">
        <v>6440.65</v>
      </c>
      <c r="F125" s="44">
        <v>3233.25</v>
      </c>
      <c r="G125" s="44">
        <v>371.75</v>
      </c>
      <c r="H125" s="44">
        <v>26</v>
      </c>
      <c r="I125" s="44">
        <v>274.25</v>
      </c>
      <c r="J125" s="44">
        <v>512</v>
      </c>
      <c r="K125" s="44">
        <v>4210.75</v>
      </c>
      <c r="L125" s="44">
        <v>1321.5</v>
      </c>
      <c r="M125" s="44">
        <v>3990.75</v>
      </c>
      <c r="N125" s="44">
        <v>4490.75</v>
      </c>
      <c r="O125"/>
      <c r="P125" s="51"/>
      <c r="Q125" s="51"/>
      <c r="AC125" s="51"/>
      <c r="AD125" s="51"/>
      <c r="AE125" s="51"/>
      <c r="AF125" s="51"/>
      <c r="AG125" s="51"/>
      <c r="AH125" s="51"/>
      <c r="AI125" s="51"/>
      <c r="AJ125" s="51"/>
      <c r="AK125" s="51"/>
      <c r="AL125" s="51"/>
      <c r="AM125" s="51"/>
      <c r="AN125" s="51"/>
    </row>
    <row r="126" spans="1:40" ht="12.75" customHeight="1" x14ac:dyDescent="0.25">
      <c r="A126" s="162"/>
      <c r="B126" s="78" t="s">
        <v>13</v>
      </c>
      <c r="C126" s="44">
        <v>298568.04999179841</v>
      </c>
      <c r="D126" s="44">
        <v>64011.299991798405</v>
      </c>
      <c r="E126" s="44">
        <v>40099.32</v>
      </c>
      <c r="F126" s="44">
        <v>70161.3</v>
      </c>
      <c r="G126" s="44">
        <v>8339.75</v>
      </c>
      <c r="H126" s="44">
        <v>4727.5</v>
      </c>
      <c r="I126" s="44">
        <v>13522.55</v>
      </c>
      <c r="J126" s="44">
        <v>3529.79</v>
      </c>
      <c r="K126" s="44">
        <v>20454.45</v>
      </c>
      <c r="L126" s="44">
        <v>8311.6</v>
      </c>
      <c r="M126" s="44">
        <v>24374.639999999999</v>
      </c>
      <c r="N126" s="44">
        <v>41035.85</v>
      </c>
      <c r="O126"/>
      <c r="P126" s="51"/>
      <c r="Q126" s="51"/>
      <c r="AC126" s="51"/>
      <c r="AD126" s="51"/>
      <c r="AE126" s="51"/>
      <c r="AF126" s="51"/>
      <c r="AG126" s="51"/>
      <c r="AH126" s="51"/>
      <c r="AI126" s="51"/>
      <c r="AJ126" s="51"/>
      <c r="AK126" s="51"/>
      <c r="AL126" s="51"/>
      <c r="AM126" s="51"/>
      <c r="AN126" s="51"/>
    </row>
    <row r="127" spans="1:40" ht="12.75" customHeight="1" x14ac:dyDescent="0.25">
      <c r="A127" s="162"/>
      <c r="B127" s="78" t="s">
        <v>14</v>
      </c>
      <c r="C127" s="44">
        <v>439428.82002143865</v>
      </c>
      <c r="D127" s="44">
        <v>82699.950021438606</v>
      </c>
      <c r="E127" s="44">
        <v>55184.68</v>
      </c>
      <c r="F127" s="44">
        <v>118924.18</v>
      </c>
      <c r="G127" s="44">
        <v>13869</v>
      </c>
      <c r="H127" s="44">
        <v>10039.25</v>
      </c>
      <c r="I127" s="44">
        <v>24271.4</v>
      </c>
      <c r="J127" s="44">
        <v>6691.5</v>
      </c>
      <c r="K127" s="44">
        <v>26780.6</v>
      </c>
      <c r="L127" s="44">
        <v>12405.5</v>
      </c>
      <c r="M127" s="44">
        <v>33805.46</v>
      </c>
      <c r="N127" s="44">
        <v>54757.3</v>
      </c>
      <c r="O127"/>
      <c r="P127" s="51"/>
      <c r="Q127" s="51"/>
      <c r="AC127" s="51"/>
      <c r="AD127" s="51"/>
      <c r="AE127" s="51"/>
      <c r="AF127" s="51"/>
      <c r="AG127" s="51"/>
      <c r="AH127" s="51"/>
      <c r="AI127" s="51"/>
      <c r="AJ127" s="51"/>
      <c r="AK127" s="51"/>
      <c r="AL127" s="51"/>
      <c r="AM127" s="51"/>
      <c r="AN127" s="51"/>
    </row>
    <row r="128" spans="1:40" ht="12.75" customHeight="1" x14ac:dyDescent="0.25">
      <c r="A128" s="162"/>
      <c r="B128" s="78" t="s">
        <v>15</v>
      </c>
      <c r="C128" s="44">
        <v>513111.82999532699</v>
      </c>
      <c r="D128" s="44">
        <v>86050.649995326996</v>
      </c>
      <c r="E128" s="44">
        <v>60094.22</v>
      </c>
      <c r="F128" s="44">
        <v>136106.65</v>
      </c>
      <c r="G128" s="44">
        <v>18781.5</v>
      </c>
      <c r="H128" s="44">
        <v>10919.75</v>
      </c>
      <c r="I128" s="44">
        <v>34896.44</v>
      </c>
      <c r="J128" s="44">
        <v>7942.93</v>
      </c>
      <c r="K128" s="44">
        <v>34946</v>
      </c>
      <c r="L128" s="44">
        <v>16445.29</v>
      </c>
      <c r="M128" s="44">
        <v>44144.9</v>
      </c>
      <c r="N128" s="44">
        <v>62783.5</v>
      </c>
      <c r="O128"/>
      <c r="P128" s="51"/>
      <c r="Q128" s="51"/>
      <c r="AC128" s="51"/>
      <c r="AD128" s="51"/>
      <c r="AE128" s="51"/>
      <c r="AF128" s="51"/>
      <c r="AG128" s="51"/>
      <c r="AH128" s="51"/>
      <c r="AI128" s="51"/>
      <c r="AJ128" s="51"/>
      <c r="AK128" s="51"/>
      <c r="AL128" s="51"/>
      <c r="AM128" s="51"/>
      <c r="AN128" s="51"/>
    </row>
    <row r="129" spans="1:40" ht="12.75" customHeight="1" x14ac:dyDescent="0.25">
      <c r="A129" s="162"/>
      <c r="B129" s="78" t="s">
        <v>16</v>
      </c>
      <c r="C129" s="44">
        <v>509440.79000839236</v>
      </c>
      <c r="D129" s="44">
        <v>83145.050008392325</v>
      </c>
      <c r="E129" s="44">
        <v>59466.350000000006</v>
      </c>
      <c r="F129" s="44">
        <v>134084.20000000001</v>
      </c>
      <c r="G129" s="44">
        <v>19409.5</v>
      </c>
      <c r="H129" s="44">
        <v>11593</v>
      </c>
      <c r="I129" s="44">
        <v>37523.11</v>
      </c>
      <c r="J129" s="44">
        <v>8999.630000000001</v>
      </c>
      <c r="K129" s="44">
        <v>30821.25</v>
      </c>
      <c r="L129" s="44">
        <v>15959.75</v>
      </c>
      <c r="M129" s="44">
        <v>47111.75</v>
      </c>
      <c r="N129" s="44">
        <v>61327.199999999997</v>
      </c>
      <c r="O129"/>
      <c r="P129" s="51"/>
      <c r="Q129" s="51"/>
      <c r="AC129" s="51"/>
      <c r="AD129" s="51"/>
      <c r="AE129" s="51"/>
      <c r="AF129" s="51"/>
      <c r="AG129" s="51"/>
      <c r="AH129" s="51"/>
      <c r="AI129" s="51"/>
      <c r="AJ129" s="51"/>
      <c r="AK129" s="51"/>
      <c r="AL129" s="51"/>
      <c r="AM129" s="51"/>
      <c r="AN129" s="51"/>
    </row>
    <row r="130" spans="1:40" ht="12.75" customHeight="1" x14ac:dyDescent="0.25">
      <c r="A130" s="162"/>
      <c r="B130" s="78" t="s">
        <v>17</v>
      </c>
      <c r="C130" s="44">
        <v>534261.58498153661</v>
      </c>
      <c r="D130" s="44">
        <v>73379.869981536642</v>
      </c>
      <c r="E130" s="44">
        <v>62933.64</v>
      </c>
      <c r="F130" s="44">
        <v>148141.45000000001</v>
      </c>
      <c r="G130" s="44">
        <v>22284.5</v>
      </c>
      <c r="H130" s="44">
        <v>12022.25</v>
      </c>
      <c r="I130" s="44">
        <v>43838.759999999995</v>
      </c>
      <c r="J130" s="44">
        <v>8673.84</v>
      </c>
      <c r="K130" s="44">
        <v>32249.85</v>
      </c>
      <c r="L130" s="44">
        <v>15919.875</v>
      </c>
      <c r="M130" s="44">
        <v>46065.9</v>
      </c>
      <c r="N130" s="44">
        <v>68751.649999999994</v>
      </c>
      <c r="O130"/>
      <c r="P130" s="51"/>
      <c r="Q130" s="51"/>
      <c r="AC130" s="51"/>
      <c r="AD130" s="51"/>
      <c r="AE130" s="51"/>
      <c r="AF130" s="51"/>
      <c r="AG130" s="51"/>
      <c r="AH130" s="51"/>
      <c r="AI130" s="51"/>
      <c r="AJ130" s="51"/>
      <c r="AK130" s="51"/>
      <c r="AL130" s="51"/>
      <c r="AM130" s="51"/>
      <c r="AN130" s="51"/>
    </row>
    <row r="131" spans="1:40" ht="12.75" customHeight="1" x14ac:dyDescent="0.25">
      <c r="A131" s="162"/>
      <c r="B131" s="78" t="s">
        <v>18</v>
      </c>
      <c r="C131" s="44">
        <v>539360.1273387192</v>
      </c>
      <c r="D131" s="44">
        <v>72637.95003871918</v>
      </c>
      <c r="E131" s="44">
        <v>60171.79</v>
      </c>
      <c r="F131" s="44">
        <v>153446.93</v>
      </c>
      <c r="G131" s="44">
        <v>23647.757300000001</v>
      </c>
      <c r="H131" s="44">
        <v>11467.75</v>
      </c>
      <c r="I131" s="44">
        <v>44579.1</v>
      </c>
      <c r="J131" s="44">
        <v>11106.75</v>
      </c>
      <c r="K131" s="44">
        <v>36945.5</v>
      </c>
      <c r="L131" s="44">
        <v>15159.25</v>
      </c>
      <c r="M131" s="44">
        <v>45821.75</v>
      </c>
      <c r="N131" s="44">
        <v>64375.6</v>
      </c>
      <c r="O131"/>
      <c r="P131" s="51"/>
      <c r="Q131" s="51"/>
      <c r="AC131" s="51"/>
      <c r="AD131" s="51"/>
      <c r="AE131" s="51"/>
      <c r="AF131" s="51"/>
      <c r="AG131" s="51"/>
      <c r="AH131" s="51"/>
      <c r="AI131" s="51"/>
      <c r="AJ131" s="51"/>
      <c r="AK131" s="51"/>
      <c r="AL131" s="51"/>
      <c r="AM131" s="51"/>
      <c r="AN131" s="51"/>
    </row>
    <row r="132" spans="1:40" ht="12.75" customHeight="1" x14ac:dyDescent="0.25">
      <c r="A132" s="162"/>
      <c r="B132" s="78" t="s">
        <v>19</v>
      </c>
      <c r="C132" s="44">
        <v>483380.98997901921</v>
      </c>
      <c r="D132" s="44">
        <v>72302.569979019172</v>
      </c>
      <c r="E132" s="44">
        <v>53641.130000000005</v>
      </c>
      <c r="F132" s="44">
        <v>135757.78</v>
      </c>
      <c r="G132" s="44">
        <v>17157</v>
      </c>
      <c r="H132" s="44">
        <v>10471.25</v>
      </c>
      <c r="I132" s="44">
        <v>40735.699999999997</v>
      </c>
      <c r="J132" s="44">
        <v>11593.65</v>
      </c>
      <c r="K132" s="44">
        <v>33676.25</v>
      </c>
      <c r="L132" s="44">
        <v>12145.5</v>
      </c>
      <c r="M132" s="44">
        <v>41294.01</v>
      </c>
      <c r="N132" s="44">
        <v>54606.15</v>
      </c>
      <c r="O132"/>
      <c r="P132" s="51"/>
      <c r="Q132" s="51"/>
      <c r="AC132" s="51"/>
      <c r="AD132" s="51"/>
      <c r="AE132" s="51"/>
      <c r="AF132" s="51"/>
      <c r="AG132" s="51"/>
      <c r="AH132" s="51"/>
      <c r="AI132" s="51"/>
      <c r="AJ132" s="51"/>
      <c r="AK132" s="51"/>
      <c r="AL132" s="51"/>
      <c r="AM132" s="51"/>
      <c r="AN132" s="51"/>
    </row>
    <row r="133" spans="1:40" ht="12.75" customHeight="1" x14ac:dyDescent="0.25">
      <c r="A133" s="162"/>
      <c r="B133" s="77" t="s">
        <v>20</v>
      </c>
      <c r="C133" s="44">
        <v>457110.33999079699</v>
      </c>
      <c r="D133" s="44">
        <v>61929.799990797037</v>
      </c>
      <c r="E133" s="44">
        <v>57301.36</v>
      </c>
      <c r="F133" s="44">
        <v>127417.18000000001</v>
      </c>
      <c r="G133" s="44">
        <v>15535.5</v>
      </c>
      <c r="H133" s="44">
        <v>12754.25</v>
      </c>
      <c r="I133" s="44">
        <v>31079.05</v>
      </c>
      <c r="J133" s="44">
        <v>12727.8</v>
      </c>
      <c r="K133" s="44">
        <v>35309.699999999997</v>
      </c>
      <c r="L133" s="44">
        <v>11873.6</v>
      </c>
      <c r="M133" s="44">
        <v>37902.35</v>
      </c>
      <c r="N133" s="44">
        <v>53279.75</v>
      </c>
      <c r="O133"/>
      <c r="P133" s="51"/>
      <c r="Q133" s="51"/>
      <c r="AC133" s="51"/>
      <c r="AD133" s="51"/>
      <c r="AE133" s="51"/>
      <c r="AF133" s="51"/>
      <c r="AG133" s="51"/>
      <c r="AH133" s="51"/>
      <c r="AI133" s="51"/>
      <c r="AJ133" s="51"/>
      <c r="AK133" s="51"/>
      <c r="AL133" s="51"/>
      <c r="AM133" s="51"/>
      <c r="AN133" s="51"/>
    </row>
    <row r="134" spans="1:40" ht="12.75" customHeight="1" x14ac:dyDescent="0.25">
      <c r="A134" s="166">
        <v>2021</v>
      </c>
      <c r="B134" s="78" t="s">
        <v>9</v>
      </c>
      <c r="C134" s="44">
        <v>391223.37002765649</v>
      </c>
      <c r="D134" s="44">
        <v>51807.460027656554</v>
      </c>
      <c r="E134" s="44">
        <v>49481.229999999996</v>
      </c>
      <c r="F134" s="44">
        <v>110182.8</v>
      </c>
      <c r="G134" s="44">
        <v>15188.05</v>
      </c>
      <c r="H134" s="44">
        <v>8507</v>
      </c>
      <c r="I134" s="44">
        <v>28587.55</v>
      </c>
      <c r="J134" s="44">
        <v>9727.2899999999991</v>
      </c>
      <c r="K134" s="44">
        <v>32409.25</v>
      </c>
      <c r="L134" s="44">
        <v>8683.5</v>
      </c>
      <c r="M134" s="44">
        <v>30754.19</v>
      </c>
      <c r="N134" s="44">
        <v>45895.05</v>
      </c>
      <c r="O134"/>
      <c r="P134" s="51"/>
      <c r="Q134" s="51"/>
      <c r="AC134" s="51"/>
      <c r="AD134" s="51"/>
      <c r="AE134" s="51"/>
      <c r="AF134" s="51"/>
      <c r="AG134" s="51"/>
      <c r="AH134" s="51"/>
      <c r="AI134" s="51"/>
      <c r="AJ134" s="51"/>
      <c r="AK134" s="51"/>
      <c r="AL134" s="51"/>
      <c r="AM134" s="51"/>
      <c r="AN134" s="51"/>
    </row>
    <row r="135" spans="1:40" ht="12.75" customHeight="1" x14ac:dyDescent="0.25">
      <c r="A135" s="167"/>
      <c r="B135" s="78" t="s">
        <v>10</v>
      </c>
      <c r="C135" s="44">
        <v>505824.27</v>
      </c>
      <c r="D135" s="44">
        <v>70171.95</v>
      </c>
      <c r="E135" s="44">
        <v>62769.120000000003</v>
      </c>
      <c r="F135" s="44">
        <v>147595.29999999999</v>
      </c>
      <c r="G135" s="44">
        <v>17423</v>
      </c>
      <c r="H135" s="44">
        <v>9690</v>
      </c>
      <c r="I135" s="44">
        <v>41663.949999999997</v>
      </c>
      <c r="J135" s="44">
        <v>12231.85</v>
      </c>
      <c r="K135" s="44">
        <v>38901.199999999997</v>
      </c>
      <c r="L135" s="44">
        <v>10882.5</v>
      </c>
      <c r="M135" s="44">
        <v>40104.699999999997</v>
      </c>
      <c r="N135" s="44">
        <v>54390.7</v>
      </c>
      <c r="O135"/>
      <c r="P135" s="51"/>
      <c r="Q135" s="51"/>
      <c r="AC135" s="51"/>
      <c r="AD135" s="51"/>
      <c r="AE135" s="51"/>
      <c r="AF135" s="51"/>
      <c r="AG135" s="51"/>
      <c r="AH135" s="51"/>
      <c r="AI135" s="51"/>
      <c r="AJ135" s="51"/>
      <c r="AK135" s="51"/>
      <c r="AL135" s="51"/>
      <c r="AM135" s="51"/>
      <c r="AN135" s="51"/>
    </row>
    <row r="136" spans="1:40" ht="12.75" customHeight="1" x14ac:dyDescent="0.25">
      <c r="A136" s="167"/>
      <c r="B136" s="78" t="s">
        <v>11</v>
      </c>
      <c r="C136" s="44">
        <v>572461.84000629431</v>
      </c>
      <c r="D136" s="44">
        <v>72899.750006294256</v>
      </c>
      <c r="E136" s="44">
        <v>73185.72</v>
      </c>
      <c r="F136" s="44">
        <v>167204.21000000002</v>
      </c>
      <c r="G136" s="44">
        <v>19050.5</v>
      </c>
      <c r="H136" s="44">
        <v>11928.75</v>
      </c>
      <c r="I136" s="44">
        <v>49817.130000000005</v>
      </c>
      <c r="J136" s="44">
        <v>14702</v>
      </c>
      <c r="K136" s="44">
        <v>41575.520000000004</v>
      </c>
      <c r="L136" s="44">
        <v>12521</v>
      </c>
      <c r="M136" s="44">
        <v>46235.409999999996</v>
      </c>
      <c r="N136" s="44">
        <v>63341.85</v>
      </c>
      <c r="O136"/>
    </row>
    <row r="137" spans="1:40" ht="12.75" customHeight="1" x14ac:dyDescent="0.25">
      <c r="A137" s="167"/>
      <c r="B137" s="78" t="s">
        <v>12</v>
      </c>
      <c r="C137" s="44">
        <v>457335.73001029977</v>
      </c>
      <c r="D137" s="44">
        <v>58959.800010299681</v>
      </c>
      <c r="E137" s="44">
        <v>53185.66</v>
      </c>
      <c r="F137" s="44">
        <v>141572.32</v>
      </c>
      <c r="G137" s="44">
        <v>14414</v>
      </c>
      <c r="H137" s="44">
        <v>9343.25</v>
      </c>
      <c r="I137" s="44">
        <v>39960.9</v>
      </c>
      <c r="J137" s="44">
        <v>10712.2</v>
      </c>
      <c r="K137" s="44">
        <v>31617.75</v>
      </c>
      <c r="L137" s="44">
        <v>9782</v>
      </c>
      <c r="M137" s="44">
        <v>33938.449999999997</v>
      </c>
      <c r="N137" s="44">
        <v>53849.4</v>
      </c>
      <c r="O137"/>
    </row>
    <row r="138" spans="1:40" ht="12.6" customHeight="1" x14ac:dyDescent="0.2">
      <c r="A138" s="167"/>
      <c r="B138" s="78" t="s">
        <v>13</v>
      </c>
      <c r="C138" s="44">
        <v>398756.86996061238</v>
      </c>
      <c r="D138" s="44">
        <v>63635.349991130832</v>
      </c>
      <c r="E138" s="44">
        <v>59748.17</v>
      </c>
      <c r="F138" s="44">
        <v>119592.08996948153</v>
      </c>
      <c r="G138" s="44">
        <v>14816.25</v>
      </c>
      <c r="H138" s="44">
        <v>7752.25</v>
      </c>
      <c r="I138" s="44">
        <v>32138.5</v>
      </c>
      <c r="J138" s="44">
        <v>10253.75</v>
      </c>
      <c r="K138" s="44">
        <v>28181.75</v>
      </c>
      <c r="L138" s="44">
        <v>11087.5</v>
      </c>
      <c r="M138" s="44">
        <v>1829</v>
      </c>
      <c r="N138" s="44">
        <v>49722.26</v>
      </c>
      <c r="O138" s="65"/>
      <c r="P138" s="65"/>
    </row>
    <row r="139" spans="1:40" ht="12.75" customHeight="1" x14ac:dyDescent="0.2">
      <c r="A139" s="167"/>
      <c r="B139" s="78" t="s">
        <v>14</v>
      </c>
      <c r="C139" s="44">
        <v>485677.21997744561</v>
      </c>
      <c r="D139" s="44">
        <v>62503.5999774456</v>
      </c>
      <c r="E139" s="44">
        <v>59241.96</v>
      </c>
      <c r="F139" s="44">
        <v>144900.06</v>
      </c>
      <c r="G139" s="44">
        <v>18273.75</v>
      </c>
      <c r="H139" s="44">
        <v>9664.75</v>
      </c>
      <c r="I139" s="44">
        <v>36472.65</v>
      </c>
      <c r="J139" s="44">
        <v>11673.399999999998</v>
      </c>
      <c r="K139" s="44">
        <v>31890.050000000003</v>
      </c>
      <c r="L139" s="44">
        <v>13569.75</v>
      </c>
      <c r="M139" s="44">
        <v>33575.35</v>
      </c>
      <c r="N139" s="44">
        <v>63911.9</v>
      </c>
      <c r="O139" s="65"/>
      <c r="P139" s="65"/>
    </row>
    <row r="140" spans="1:40" ht="12.75" customHeight="1" x14ac:dyDescent="0.2">
      <c r="A140" s="167"/>
      <c r="B140" s="78" t="s">
        <v>15</v>
      </c>
      <c r="C140" s="44">
        <v>544203.37998197554</v>
      </c>
      <c r="D140" s="44">
        <v>67992.449981975558</v>
      </c>
      <c r="E140" s="44">
        <v>67449.009999999995</v>
      </c>
      <c r="F140" s="44">
        <v>161742.75</v>
      </c>
      <c r="G140" s="44">
        <v>17952.099999999999</v>
      </c>
      <c r="H140" s="44">
        <v>11370.75</v>
      </c>
      <c r="I140" s="44">
        <v>40755.96</v>
      </c>
      <c r="J140" s="44">
        <v>9930.91</v>
      </c>
      <c r="K140" s="44">
        <v>34951.25</v>
      </c>
      <c r="L140" s="44">
        <v>15067.8</v>
      </c>
      <c r="M140" s="44">
        <v>51919.65</v>
      </c>
      <c r="N140" s="44">
        <v>65070.75</v>
      </c>
      <c r="O140" s="65"/>
      <c r="P140" s="65"/>
    </row>
    <row r="141" spans="1:40" ht="12.75" customHeight="1" x14ac:dyDescent="0.2">
      <c r="A141" s="167"/>
      <c r="B141" s="78" t="s">
        <v>16</v>
      </c>
      <c r="C141" s="44">
        <v>547982.02798550413</v>
      </c>
      <c r="D141" s="44">
        <v>67653.19998550415</v>
      </c>
      <c r="E141" s="44">
        <v>61646.680000000008</v>
      </c>
      <c r="F141" s="44">
        <v>160351.05799999999</v>
      </c>
      <c r="G141" s="44">
        <v>17722.25</v>
      </c>
      <c r="H141" s="44">
        <v>11328.25</v>
      </c>
      <c r="I141" s="44">
        <v>40091.300000000003</v>
      </c>
      <c r="J141" s="44">
        <v>11520.95</v>
      </c>
      <c r="K141" s="44">
        <v>33982.050000000003</v>
      </c>
      <c r="L141" s="44">
        <v>15794.74</v>
      </c>
      <c r="M141" s="44">
        <v>53993</v>
      </c>
      <c r="N141" s="44">
        <v>73898.55</v>
      </c>
      <c r="O141" s="65"/>
      <c r="P141" s="65"/>
    </row>
    <row r="142" spans="1:40" ht="12.75" customHeight="1" x14ac:dyDescent="0.2">
      <c r="A142" s="167"/>
      <c r="B142" s="83" t="s">
        <v>17</v>
      </c>
      <c r="C142" s="84">
        <v>588808.35998359683</v>
      </c>
      <c r="D142" s="84">
        <v>71428.74998359679</v>
      </c>
      <c r="E142" s="84">
        <v>65227.85</v>
      </c>
      <c r="F142" s="84">
        <v>178395.88999999998</v>
      </c>
      <c r="G142" s="84">
        <v>20934.12</v>
      </c>
      <c r="H142" s="84">
        <v>13252.5</v>
      </c>
      <c r="I142" s="84">
        <v>42177.2</v>
      </c>
      <c r="J142" s="84">
        <v>12711.349999999999</v>
      </c>
      <c r="K142" s="84">
        <v>36545.199999999997</v>
      </c>
      <c r="L142" s="84">
        <v>18300.239999999998</v>
      </c>
      <c r="M142" s="84">
        <v>56608.56</v>
      </c>
      <c r="N142" s="84">
        <v>73226.7</v>
      </c>
      <c r="O142" s="65"/>
      <c r="P142" s="65"/>
    </row>
    <row r="143" spans="1:40" ht="12.75" customHeight="1" x14ac:dyDescent="0.2">
      <c r="A143" s="82"/>
      <c r="B143" s="77" t="s">
        <v>18</v>
      </c>
      <c r="C143" s="84">
        <v>569810.6180484466</v>
      </c>
      <c r="D143" s="44">
        <v>71561.958048446657</v>
      </c>
      <c r="E143" s="44">
        <v>63883.399999999994</v>
      </c>
      <c r="F143" s="44">
        <v>170542.6</v>
      </c>
      <c r="G143" s="44">
        <v>21131</v>
      </c>
      <c r="H143" s="44">
        <v>13486.5</v>
      </c>
      <c r="I143" s="44">
        <v>39536.85</v>
      </c>
      <c r="J143" s="44">
        <v>13191.1</v>
      </c>
      <c r="K143" s="44">
        <v>34322</v>
      </c>
      <c r="L143" s="44">
        <v>17355.25</v>
      </c>
      <c r="M143" s="44">
        <v>55457.25</v>
      </c>
      <c r="N143" s="44">
        <v>69342.710000000006</v>
      </c>
      <c r="O143" s="65"/>
      <c r="P143" s="65"/>
    </row>
    <row r="144" spans="1:40" ht="12.75" customHeight="1" x14ac:dyDescent="0.2">
      <c r="A144" s="81"/>
      <c r="B144" s="77" t="s">
        <v>19</v>
      </c>
      <c r="C144" s="44">
        <v>563315.46299618529</v>
      </c>
      <c r="D144" s="44">
        <v>65640.649996185297</v>
      </c>
      <c r="E144" s="44">
        <v>70431.899999999994</v>
      </c>
      <c r="F144" s="44">
        <v>164935.633</v>
      </c>
      <c r="G144" s="44">
        <v>18802.25</v>
      </c>
      <c r="H144" s="44">
        <v>12830.75</v>
      </c>
      <c r="I144" s="44">
        <v>43091.25</v>
      </c>
      <c r="J144" s="44">
        <v>14186.3</v>
      </c>
      <c r="K144" s="44">
        <v>32165.7</v>
      </c>
      <c r="L144" s="44">
        <v>18787.580000000002</v>
      </c>
      <c r="M144" s="44">
        <v>53726</v>
      </c>
      <c r="N144" s="44">
        <v>68717.45</v>
      </c>
      <c r="O144" s="65"/>
      <c r="P144" s="65"/>
    </row>
    <row r="145" spans="1:16" ht="12.75" customHeight="1" x14ac:dyDescent="0.2">
      <c r="A145" s="82"/>
      <c r="B145" s="77" t="s">
        <v>20</v>
      </c>
      <c r="C145" s="44">
        <v>550581.46401068266</v>
      </c>
      <c r="D145" s="44">
        <v>62879.600010681155</v>
      </c>
      <c r="E145" s="44">
        <v>74721.929999999993</v>
      </c>
      <c r="F145" s="44">
        <v>161384.30400000149</v>
      </c>
      <c r="G145" s="44">
        <v>19876.5</v>
      </c>
      <c r="H145" s="44">
        <v>13658.25</v>
      </c>
      <c r="I145" s="44">
        <v>38021.25</v>
      </c>
      <c r="J145" s="44">
        <v>13320.33</v>
      </c>
      <c r="K145" s="44">
        <v>30095.599999999999</v>
      </c>
      <c r="L145" s="44">
        <v>18882.75</v>
      </c>
      <c r="M145" s="44">
        <v>49735.15</v>
      </c>
      <c r="N145" s="44">
        <v>68005.8</v>
      </c>
      <c r="O145" s="65"/>
      <c r="P145" s="65"/>
    </row>
    <row r="146" spans="1:16" ht="12.75" customHeight="1" x14ac:dyDescent="0.2">
      <c r="A146" s="83"/>
      <c r="B146" s="77" t="s">
        <v>9</v>
      </c>
      <c r="C146" s="44">
        <f>SUM(D146:N146)</f>
        <v>562075.17596493196</v>
      </c>
      <c r="D146" s="44">
        <v>60666.150170561887</v>
      </c>
      <c r="E146" s="44">
        <v>68039.45</v>
      </c>
      <c r="F146" s="44">
        <v>163452.40999999997</v>
      </c>
      <c r="G146" s="44">
        <v>20694.850000000002</v>
      </c>
      <c r="H146" s="44">
        <v>10725.25</v>
      </c>
      <c r="I146" s="44">
        <v>33232.050000000003</v>
      </c>
      <c r="J146" s="44">
        <v>11998.070000000002</v>
      </c>
      <c r="K146" s="44">
        <v>36375.407270718853</v>
      </c>
      <c r="L146" s="44">
        <v>17992.18814076831</v>
      </c>
      <c r="M146" s="44">
        <v>43494.75</v>
      </c>
      <c r="N146" s="44">
        <v>95404.600382882985</v>
      </c>
      <c r="O146" s="65"/>
      <c r="P146" s="65"/>
    </row>
    <row r="147" spans="1:16" ht="12.75" customHeight="1" x14ac:dyDescent="0.2">
      <c r="A147" s="82"/>
      <c r="B147" s="77" t="s">
        <v>10</v>
      </c>
      <c r="C147" s="44">
        <f t="shared" ref="C147:C193" si="0">SUM(D147:N147)</f>
        <v>681937.41804171389</v>
      </c>
      <c r="D147" s="44">
        <v>80173.577943396158</v>
      </c>
      <c r="E147" s="44">
        <v>73782.13</v>
      </c>
      <c r="F147" s="44">
        <v>197483.55000000002</v>
      </c>
      <c r="G147" s="44">
        <v>25568.600000000002</v>
      </c>
      <c r="H147" s="44">
        <v>11531.75</v>
      </c>
      <c r="I147" s="44">
        <v>44877.95</v>
      </c>
      <c r="J147" s="44">
        <v>11945.65</v>
      </c>
      <c r="K147" s="44">
        <v>38143.243680409178</v>
      </c>
      <c r="L147" s="44">
        <v>27075.466198036287</v>
      </c>
      <c r="M147" s="44">
        <v>55475.44</v>
      </c>
      <c r="N147" s="44">
        <v>115880.06021987218</v>
      </c>
      <c r="O147" s="65"/>
      <c r="P147" s="65"/>
    </row>
    <row r="148" spans="1:16" ht="12.75" customHeight="1" x14ac:dyDescent="0.2">
      <c r="A148" s="81"/>
      <c r="B148" s="77" t="s">
        <v>11</v>
      </c>
      <c r="C148" s="44">
        <f t="shared" si="0"/>
        <v>744340.32177538984</v>
      </c>
      <c r="D148" s="44">
        <v>94836.866425335902</v>
      </c>
      <c r="E148" s="44">
        <v>73187.199999999997</v>
      </c>
      <c r="F148" s="44">
        <v>211989.1</v>
      </c>
      <c r="G148" s="44">
        <v>30301.510000000002</v>
      </c>
      <c r="H148" s="44">
        <v>14231.75</v>
      </c>
      <c r="I148" s="44">
        <v>56391.6</v>
      </c>
      <c r="J148" s="44">
        <v>13455.25</v>
      </c>
      <c r="K148" s="44">
        <v>38284.229279651292</v>
      </c>
      <c r="L148" s="44">
        <v>28374.429048673195</v>
      </c>
      <c r="M148" s="44">
        <v>58127.6</v>
      </c>
      <c r="N148" s="44">
        <v>125160.78702172934</v>
      </c>
      <c r="O148" s="65"/>
      <c r="P148" s="65"/>
    </row>
    <row r="149" spans="1:16" ht="12.75" customHeight="1" x14ac:dyDescent="0.2">
      <c r="A149" s="82"/>
      <c r="B149" s="77" t="s">
        <v>12</v>
      </c>
      <c r="C149" s="44">
        <f t="shared" si="0"/>
        <v>655693.65890566015</v>
      </c>
      <c r="D149" s="44">
        <v>82983.497805695966</v>
      </c>
      <c r="E149" s="44">
        <v>72956.850000000006</v>
      </c>
      <c r="F149" s="44">
        <v>182396.1</v>
      </c>
      <c r="G149" s="44">
        <v>25846.95</v>
      </c>
      <c r="H149" s="44">
        <v>12538.5</v>
      </c>
      <c r="I149" s="44">
        <v>45225.25</v>
      </c>
      <c r="J149" s="44">
        <v>11592.55</v>
      </c>
      <c r="K149" s="44">
        <v>40343.289595178387</v>
      </c>
      <c r="L149" s="44">
        <v>23999.767230394034</v>
      </c>
      <c r="M149" s="44">
        <v>51307.85</v>
      </c>
      <c r="N149" s="44">
        <v>106503.05427439182</v>
      </c>
      <c r="O149" s="65"/>
      <c r="P149" s="65"/>
    </row>
    <row r="150" spans="1:16" ht="12.75" customHeight="1" x14ac:dyDescent="0.2">
      <c r="A150" s="82"/>
      <c r="B150" s="77" t="s">
        <v>13</v>
      </c>
      <c r="C150" s="44">
        <f t="shared" si="0"/>
        <v>687366.70442100428</v>
      </c>
      <c r="D150" s="44">
        <v>88591.745095743798</v>
      </c>
      <c r="E150" s="44">
        <v>73648.14</v>
      </c>
      <c r="F150" s="44">
        <v>197568.15000000002</v>
      </c>
      <c r="G150" s="44">
        <v>27088.45</v>
      </c>
      <c r="H150" s="44">
        <v>14144.85</v>
      </c>
      <c r="I150" s="44">
        <v>49951.159999999996</v>
      </c>
      <c r="J150" s="44">
        <v>14276.32</v>
      </c>
      <c r="K150" s="44">
        <v>36138.969368558202</v>
      </c>
      <c r="L150" s="44">
        <v>26224.490091411109</v>
      </c>
      <c r="M150" s="44">
        <v>57051.9</v>
      </c>
      <c r="N150" s="44">
        <v>102682.52986529112</v>
      </c>
      <c r="O150" s="65"/>
      <c r="P150" s="65"/>
    </row>
    <row r="151" spans="1:16" ht="12.75" customHeight="1" x14ac:dyDescent="0.2">
      <c r="A151" s="81">
        <v>2022</v>
      </c>
      <c r="B151" s="77" t="s">
        <v>14</v>
      </c>
      <c r="C151" s="44">
        <f t="shared" si="0"/>
        <v>675719.12669410137</v>
      </c>
      <c r="D151" s="44">
        <v>90473.894415633375</v>
      </c>
      <c r="E151" s="44">
        <v>74452.060000000012</v>
      </c>
      <c r="F151" s="44">
        <v>192199.15</v>
      </c>
      <c r="G151" s="44">
        <v>23128.99</v>
      </c>
      <c r="H151" s="44">
        <v>14002.4</v>
      </c>
      <c r="I151" s="44">
        <v>45284.25</v>
      </c>
      <c r="J151" s="44">
        <v>12617.45</v>
      </c>
      <c r="K151" s="44">
        <v>33984.198958238798</v>
      </c>
      <c r="L151" s="44">
        <v>23539.231266971587</v>
      </c>
      <c r="M151" s="44">
        <v>58731.45</v>
      </c>
      <c r="N151" s="44">
        <v>107306.05205325763</v>
      </c>
      <c r="O151" s="65"/>
      <c r="P151" s="65"/>
    </row>
    <row r="152" spans="1:16" ht="12.75" customHeight="1" x14ac:dyDescent="0.2">
      <c r="A152" s="82"/>
      <c r="B152" s="77" t="s">
        <v>15</v>
      </c>
      <c r="C152" s="44">
        <f t="shared" si="0"/>
        <v>693669.99214104272</v>
      </c>
      <c r="D152" s="44">
        <v>93357.765401105804</v>
      </c>
      <c r="E152" s="44">
        <v>79011.67</v>
      </c>
      <c r="F152" s="44">
        <v>202258.81</v>
      </c>
      <c r="G152" s="44">
        <v>23692.65</v>
      </c>
      <c r="H152" s="44">
        <v>13702</v>
      </c>
      <c r="I152" s="44">
        <v>45419.03</v>
      </c>
      <c r="J152" s="44">
        <v>14265.79</v>
      </c>
      <c r="K152" s="44">
        <v>33152.666442924565</v>
      </c>
      <c r="L152" s="44">
        <v>22247.349938746029</v>
      </c>
      <c r="M152" s="44">
        <v>59942.299999999996</v>
      </c>
      <c r="N152" s="44">
        <v>106619.96035826625</v>
      </c>
      <c r="O152" s="65"/>
      <c r="P152" s="65"/>
    </row>
    <row r="153" spans="1:16" ht="12.75" customHeight="1" x14ac:dyDescent="0.2">
      <c r="A153" s="82"/>
      <c r="B153" s="77" t="s">
        <v>16</v>
      </c>
      <c r="C153" s="44">
        <f t="shared" si="0"/>
        <v>763780.29614955501</v>
      </c>
      <c r="D153" s="44">
        <v>101071.69849621052</v>
      </c>
      <c r="E153" s="44">
        <v>79324.600000000006</v>
      </c>
      <c r="F153" s="44">
        <v>223536.78000000003</v>
      </c>
      <c r="G153" s="44">
        <v>25414</v>
      </c>
      <c r="H153" s="44">
        <v>14461.25</v>
      </c>
      <c r="I153" s="44">
        <v>49156.32</v>
      </c>
      <c r="J153" s="44">
        <v>16250.61</v>
      </c>
      <c r="K153" s="44">
        <v>38485.834404320725</v>
      </c>
      <c r="L153" s="44">
        <v>23504.356441828397</v>
      </c>
      <c r="M153" s="44">
        <v>71345.3</v>
      </c>
      <c r="N153" s="44">
        <v>121229.54680719525</v>
      </c>
      <c r="O153" s="65"/>
      <c r="P153" s="65"/>
    </row>
    <row r="154" spans="1:16" ht="12.75" customHeight="1" x14ac:dyDescent="0.2">
      <c r="A154" s="81"/>
      <c r="B154" s="77" t="s">
        <v>17</v>
      </c>
      <c r="C154" s="44">
        <f t="shared" si="0"/>
        <v>756350.0999915984</v>
      </c>
      <c r="D154" s="44">
        <v>95904.204424759926</v>
      </c>
      <c r="E154" s="44">
        <v>79233.61</v>
      </c>
      <c r="F154" s="44">
        <v>221450.35</v>
      </c>
      <c r="G154" s="44">
        <v>24106.399999999998</v>
      </c>
      <c r="H154" s="44">
        <v>16061.4</v>
      </c>
      <c r="I154" s="44">
        <v>50886.55</v>
      </c>
      <c r="J154" s="44">
        <v>15190.61</v>
      </c>
      <c r="K154" s="44">
        <v>41917.822500000002</v>
      </c>
      <c r="L154" s="44">
        <v>23752.176622596446</v>
      </c>
      <c r="M154" s="44">
        <v>71754.200000000012</v>
      </c>
      <c r="N154" s="44">
        <v>116092.77644424212</v>
      </c>
      <c r="O154" s="65"/>
      <c r="P154" s="65"/>
    </row>
    <row r="155" spans="1:16" ht="12.75" customHeight="1" x14ac:dyDescent="0.2">
      <c r="A155" s="82"/>
      <c r="B155" s="77" t="s">
        <v>18</v>
      </c>
      <c r="C155" s="44">
        <f t="shared" si="0"/>
        <v>732200.04082648375</v>
      </c>
      <c r="D155" s="44">
        <v>96101.225168250297</v>
      </c>
      <c r="E155" s="44">
        <v>74125.47</v>
      </c>
      <c r="F155" s="44">
        <v>217698.34500000003</v>
      </c>
      <c r="G155" s="44">
        <v>21669.65</v>
      </c>
      <c r="H155" s="44">
        <v>16337.5</v>
      </c>
      <c r="I155" s="44">
        <v>56695.000000000007</v>
      </c>
      <c r="J155" s="44">
        <v>12955.05</v>
      </c>
      <c r="K155" s="44">
        <v>41219.82</v>
      </c>
      <c r="L155" s="44">
        <v>20724.080498882216</v>
      </c>
      <c r="M155" s="44">
        <v>61898</v>
      </c>
      <c r="N155" s="44">
        <v>112775.90015935115</v>
      </c>
      <c r="O155" s="65"/>
      <c r="P155" s="65"/>
    </row>
    <row r="156" spans="1:16" ht="12.75" customHeight="1" x14ac:dyDescent="0.2">
      <c r="A156" s="82"/>
      <c r="B156" s="77" t="s">
        <v>19</v>
      </c>
      <c r="C156" s="44">
        <f t="shared" si="0"/>
        <v>742516.08326762007</v>
      </c>
      <c r="D156" s="44">
        <v>97710.122434000878</v>
      </c>
      <c r="E156" s="44">
        <v>75105.259999999995</v>
      </c>
      <c r="F156" s="44">
        <v>213796.24</v>
      </c>
      <c r="G156" s="44">
        <v>20121.25</v>
      </c>
      <c r="H156" s="44">
        <v>16258</v>
      </c>
      <c r="I156" s="44">
        <v>61023</v>
      </c>
      <c r="J156" s="44">
        <v>14304.2</v>
      </c>
      <c r="K156" s="44">
        <v>47299.644999999997</v>
      </c>
      <c r="L156" s="44">
        <v>20635.815127370231</v>
      </c>
      <c r="M156" s="44">
        <v>58220.15</v>
      </c>
      <c r="N156" s="44">
        <v>118042.40070624911</v>
      </c>
      <c r="O156" s="65"/>
      <c r="P156" s="65"/>
    </row>
    <row r="157" spans="1:16" ht="12.75" customHeight="1" x14ac:dyDescent="0.2">
      <c r="A157" s="143"/>
      <c r="B157" s="77" t="s">
        <v>20</v>
      </c>
      <c r="C157" s="44">
        <f t="shared" si="0"/>
        <v>712447.20884803066</v>
      </c>
      <c r="D157" s="44">
        <v>99296.423246437495</v>
      </c>
      <c r="E157" s="44">
        <v>80517.430000000008</v>
      </c>
      <c r="F157" s="44">
        <v>207882.4</v>
      </c>
      <c r="G157" s="44">
        <v>21579.7</v>
      </c>
      <c r="H157" s="44">
        <v>15437</v>
      </c>
      <c r="I157" s="44">
        <v>47668</v>
      </c>
      <c r="J157" s="44">
        <v>12877.11</v>
      </c>
      <c r="K157" s="44">
        <v>42606.357499999998</v>
      </c>
      <c r="L157" s="44">
        <v>17608.219394322154</v>
      </c>
      <c r="M157" s="44">
        <v>56890.45</v>
      </c>
      <c r="N157" s="44">
        <v>110084.11870727106</v>
      </c>
      <c r="O157" s="65"/>
      <c r="P157" s="65"/>
    </row>
    <row r="158" spans="1:16" ht="12.75" customHeight="1" x14ac:dyDescent="0.2">
      <c r="A158" s="144"/>
      <c r="B158" s="78" t="s">
        <v>9</v>
      </c>
      <c r="C158" s="44">
        <f t="shared" si="0"/>
        <v>574524.94081350928</v>
      </c>
      <c r="D158" s="44">
        <v>81937.369998092647</v>
      </c>
      <c r="E158" s="44">
        <v>76978.930000000008</v>
      </c>
      <c r="F158" s="44">
        <v>169183</v>
      </c>
      <c r="G158" s="44">
        <v>16357.55</v>
      </c>
      <c r="H158" s="44">
        <v>10984.9</v>
      </c>
      <c r="I158" s="44">
        <v>40079.25</v>
      </c>
      <c r="J158" s="44">
        <v>11068.320000000002</v>
      </c>
      <c r="K158" s="44">
        <v>29861.33</v>
      </c>
      <c r="L158" s="44">
        <v>14256</v>
      </c>
      <c r="M158" s="44">
        <v>42740.76</v>
      </c>
      <c r="N158" s="44">
        <v>81077.530815416612</v>
      </c>
      <c r="O158" s="65"/>
      <c r="P158" s="65"/>
    </row>
    <row r="159" spans="1:16" ht="12.75" customHeight="1" x14ac:dyDescent="0.2">
      <c r="A159" s="145"/>
      <c r="B159" s="78" t="s">
        <v>10</v>
      </c>
      <c r="C159" s="44">
        <f t="shared" si="0"/>
        <v>692510.3354278442</v>
      </c>
      <c r="D159" s="44">
        <v>99678.350017929086</v>
      </c>
      <c r="E159" s="44">
        <v>71145.009999999995</v>
      </c>
      <c r="F159" s="44">
        <v>204052.75</v>
      </c>
      <c r="G159" s="44">
        <v>19756.670000000002</v>
      </c>
      <c r="H159" s="44">
        <v>13606.55</v>
      </c>
      <c r="I159" s="44">
        <v>58365.35</v>
      </c>
      <c r="J159" s="44">
        <v>11408.060000000001</v>
      </c>
      <c r="K159" s="44">
        <v>37681.477499999994</v>
      </c>
      <c r="L159" s="44">
        <v>17406.75</v>
      </c>
      <c r="M159" s="44">
        <v>56548.35</v>
      </c>
      <c r="N159" s="44">
        <v>102861.01790991516</v>
      </c>
      <c r="O159" s="65"/>
      <c r="P159" s="65"/>
    </row>
    <row r="160" spans="1:16" ht="12.75" customHeight="1" x14ac:dyDescent="0.2">
      <c r="A160" s="145"/>
      <c r="B160" s="78" t="s">
        <v>11</v>
      </c>
      <c r="C160" s="44">
        <f t="shared" si="0"/>
        <v>748752.16684525751</v>
      </c>
      <c r="D160" s="44">
        <v>106914.16002918243</v>
      </c>
      <c r="E160" s="44">
        <v>82675</v>
      </c>
      <c r="F160" s="44">
        <v>224015.00000000003</v>
      </c>
      <c r="G160" s="44">
        <v>19252.55</v>
      </c>
      <c r="H160" s="44">
        <v>15551.65</v>
      </c>
      <c r="I160" s="44">
        <v>64569.600000000006</v>
      </c>
      <c r="J160" s="44">
        <v>13120.400000000001</v>
      </c>
      <c r="K160" s="44">
        <v>44329.527999999998</v>
      </c>
      <c r="L160" s="44">
        <v>20374.25</v>
      </c>
      <c r="M160" s="44">
        <v>50059.35</v>
      </c>
      <c r="N160" s="44">
        <v>107890.67881607494</v>
      </c>
      <c r="O160" s="65"/>
      <c r="P160" s="65"/>
    </row>
    <row r="161" spans="1:16" ht="12.75" customHeight="1" x14ac:dyDescent="0.2">
      <c r="A161" s="145"/>
      <c r="B161" s="78" t="s">
        <v>12</v>
      </c>
      <c r="C161" s="44">
        <f t="shared" si="0"/>
        <v>632391.03741901577</v>
      </c>
      <c r="D161" s="44">
        <v>98264.599960422522</v>
      </c>
      <c r="E161" s="44">
        <v>72255.749999999985</v>
      </c>
      <c r="F161" s="44">
        <v>191883.44999999998</v>
      </c>
      <c r="G161" s="44">
        <v>16176.95</v>
      </c>
      <c r="H161" s="44">
        <v>12895.5</v>
      </c>
      <c r="I161" s="44">
        <v>48629.250000000007</v>
      </c>
      <c r="J161" s="44">
        <v>9353.36</v>
      </c>
      <c r="K161" s="44">
        <v>36497.710000000006</v>
      </c>
      <c r="L161" s="44">
        <v>17625.25</v>
      </c>
      <c r="M161" s="44">
        <v>38119.050000000003</v>
      </c>
      <c r="N161" s="44">
        <v>90690.167458593278</v>
      </c>
      <c r="O161" s="65"/>
      <c r="P161" s="65"/>
    </row>
    <row r="162" spans="1:16" ht="12.75" customHeight="1" x14ac:dyDescent="0.2">
      <c r="A162" s="145">
        <v>2023</v>
      </c>
      <c r="B162" s="78" t="s">
        <v>13</v>
      </c>
      <c r="C162" s="44">
        <f t="shared" si="0"/>
        <v>737320.79002639779</v>
      </c>
      <c r="D162" s="44">
        <v>107148.4100263977</v>
      </c>
      <c r="E162" s="44">
        <v>83931.66</v>
      </c>
      <c r="F162" s="44">
        <v>224819.31000000003</v>
      </c>
      <c r="G162" s="44">
        <v>17958.5</v>
      </c>
      <c r="H162" s="44">
        <v>14750.75</v>
      </c>
      <c r="I162" s="44">
        <v>63123.840000000004</v>
      </c>
      <c r="J162" s="44">
        <v>10480.81</v>
      </c>
      <c r="K162" s="44">
        <v>43737.72</v>
      </c>
      <c r="L162" s="44">
        <v>21766.5</v>
      </c>
      <c r="M162" s="44">
        <v>45912</v>
      </c>
      <c r="N162" s="44">
        <v>103691.29000000001</v>
      </c>
      <c r="O162" s="65"/>
      <c r="P162" s="65"/>
    </row>
    <row r="163" spans="1:16" ht="12.75" customHeight="1" x14ac:dyDescent="0.2">
      <c r="A163" s="145"/>
      <c r="B163" s="78" t="s">
        <v>14</v>
      </c>
      <c r="C163" s="44">
        <f t="shared" si="0"/>
        <v>701374.40796185296</v>
      </c>
      <c r="D163" s="44">
        <v>102342.04996185303</v>
      </c>
      <c r="E163" s="44">
        <v>72970.200000000012</v>
      </c>
      <c r="F163" s="44">
        <v>223671.55000000002</v>
      </c>
      <c r="G163" s="44">
        <v>17880.150000000001</v>
      </c>
      <c r="H163" s="44">
        <v>13277.25</v>
      </c>
      <c r="I163" s="44">
        <v>63459.729999999996</v>
      </c>
      <c r="J163" s="44">
        <v>9904.91</v>
      </c>
      <c r="K163" s="44">
        <v>38590.862999999998</v>
      </c>
      <c r="L163" s="44">
        <v>19741.739999999998</v>
      </c>
      <c r="M163" s="44">
        <v>43329.75</v>
      </c>
      <c r="N163" s="44">
        <v>96206.214999999997</v>
      </c>
      <c r="O163" s="65"/>
      <c r="P163" s="65"/>
    </row>
    <row r="164" spans="1:16" ht="12.75" customHeight="1" x14ac:dyDescent="0.2">
      <c r="A164" s="145"/>
      <c r="B164" s="78" t="s">
        <v>15</v>
      </c>
      <c r="C164" s="44">
        <f t="shared" si="0"/>
        <v>688275.3834991036</v>
      </c>
      <c r="D164" s="44">
        <v>97894.929998912805</v>
      </c>
      <c r="E164" s="44">
        <v>72818.97</v>
      </c>
      <c r="F164" s="44">
        <v>221234.4</v>
      </c>
      <c r="G164" s="44">
        <v>20275</v>
      </c>
      <c r="H164" s="44">
        <v>13563</v>
      </c>
      <c r="I164" s="44">
        <v>58249.213000000003</v>
      </c>
      <c r="J164" s="44">
        <v>10933.27</v>
      </c>
      <c r="K164" s="44">
        <v>37566.510499999997</v>
      </c>
      <c r="L164" s="44">
        <v>16834.010000000002</v>
      </c>
      <c r="M164" s="44">
        <v>42039.250000190732</v>
      </c>
      <c r="N164" s="44">
        <v>96866.830000000016</v>
      </c>
      <c r="O164" s="65"/>
      <c r="P164" s="65"/>
    </row>
    <row r="165" spans="1:16" ht="12.75" customHeight="1" x14ac:dyDescent="0.2">
      <c r="A165" s="145"/>
      <c r="B165" s="78" t="s">
        <v>16</v>
      </c>
      <c r="C165" s="44">
        <f t="shared" si="0"/>
        <v>728949.98003723158</v>
      </c>
      <c r="D165" s="44">
        <v>98913.450042724609</v>
      </c>
      <c r="E165" s="44">
        <v>73334.350000000006</v>
      </c>
      <c r="F165" s="44">
        <v>239558.41999450681</v>
      </c>
      <c r="G165" s="44">
        <v>18084.400000000001</v>
      </c>
      <c r="H165" s="44">
        <v>14850.25</v>
      </c>
      <c r="I165" s="44">
        <v>62785.640000000007</v>
      </c>
      <c r="J165" s="44">
        <v>13639.25</v>
      </c>
      <c r="K165" s="44">
        <v>41194</v>
      </c>
      <c r="L165" s="44">
        <v>20358.25</v>
      </c>
      <c r="M165" s="44">
        <v>48319.05</v>
      </c>
      <c r="N165" s="44">
        <v>97912.92</v>
      </c>
      <c r="O165" s="65"/>
      <c r="P165" s="65"/>
    </row>
    <row r="166" spans="1:16" ht="12.75" customHeight="1" x14ac:dyDescent="0.2">
      <c r="A166" s="145"/>
      <c r="B166" s="78" t="s">
        <v>17</v>
      </c>
      <c r="C166" s="44">
        <f t="shared" si="0"/>
        <v>755034.69</v>
      </c>
      <c r="D166" s="44">
        <v>97718.63</v>
      </c>
      <c r="E166" s="44">
        <v>78687.510000000009</v>
      </c>
      <c r="F166" s="44">
        <v>247124.59999999998</v>
      </c>
      <c r="G166" s="44">
        <v>18831.5</v>
      </c>
      <c r="H166" s="44">
        <v>15241.75</v>
      </c>
      <c r="I166" s="44">
        <v>62898.87</v>
      </c>
      <c r="J166" s="44">
        <v>12348.45</v>
      </c>
      <c r="K166" s="44">
        <v>41650.5</v>
      </c>
      <c r="L166" s="44">
        <v>19592.89</v>
      </c>
      <c r="M166" s="44">
        <v>55859.35</v>
      </c>
      <c r="N166" s="44">
        <v>105080.64</v>
      </c>
      <c r="O166" s="65"/>
      <c r="P166" s="65"/>
    </row>
    <row r="167" spans="1:16" ht="12.75" customHeight="1" x14ac:dyDescent="0.2">
      <c r="A167" s="145"/>
      <c r="B167" s="78" t="s">
        <v>18</v>
      </c>
      <c r="C167" s="44">
        <f t="shared" si="0"/>
        <v>706510.62999999989</v>
      </c>
      <c r="D167" s="44">
        <v>92407.199999999983</v>
      </c>
      <c r="E167" s="44">
        <v>70567.649999999994</v>
      </c>
      <c r="F167" s="44">
        <v>238358.56</v>
      </c>
      <c r="G167" s="44">
        <v>16854.25</v>
      </c>
      <c r="H167" s="44">
        <v>13731.05</v>
      </c>
      <c r="I167" s="44">
        <v>60786.17</v>
      </c>
      <c r="J167" s="44">
        <v>10909.5</v>
      </c>
      <c r="K167" s="44">
        <v>39532.300000000003</v>
      </c>
      <c r="L167" s="44">
        <v>17436.5</v>
      </c>
      <c r="M167" s="44">
        <v>48861.1</v>
      </c>
      <c r="N167" s="44">
        <v>97066.35</v>
      </c>
      <c r="O167" s="65"/>
      <c r="P167" s="65"/>
    </row>
    <row r="168" spans="1:16" ht="12.75" customHeight="1" x14ac:dyDescent="0.2">
      <c r="A168" s="145"/>
      <c r="B168" s="78" t="s">
        <v>19</v>
      </c>
      <c r="C168" s="44">
        <f t="shared" si="0"/>
        <v>720873.64</v>
      </c>
      <c r="D168" s="44">
        <v>91760.36</v>
      </c>
      <c r="E168" s="44">
        <v>74030.05</v>
      </c>
      <c r="F168" s="44">
        <v>229363.19</v>
      </c>
      <c r="G168" s="44">
        <v>15392.5</v>
      </c>
      <c r="H168" s="44">
        <v>14657</v>
      </c>
      <c r="I168" s="44">
        <v>59032.219999999994</v>
      </c>
      <c r="J168" s="44">
        <v>12026.45</v>
      </c>
      <c r="K168" s="44">
        <v>43019.75</v>
      </c>
      <c r="L168" s="44">
        <v>19558.5</v>
      </c>
      <c r="M168" s="44">
        <v>51165.65</v>
      </c>
      <c r="N168" s="44">
        <v>110867.97</v>
      </c>
      <c r="O168" s="65"/>
      <c r="P168" s="65"/>
    </row>
    <row r="169" spans="1:16" ht="12.75" customHeight="1" x14ac:dyDescent="0.2">
      <c r="A169" s="149"/>
      <c r="B169" s="78" t="s">
        <v>20</v>
      </c>
      <c r="C169" s="44">
        <f t="shared" si="0"/>
        <v>646930.31499999983</v>
      </c>
      <c r="D169" s="44">
        <v>83051.87999999999</v>
      </c>
      <c r="E169" s="44">
        <v>75556.86</v>
      </c>
      <c r="F169" s="44">
        <v>194676.04999999984</v>
      </c>
      <c r="G169" s="44">
        <v>16391.650000000001</v>
      </c>
      <c r="H169" s="44">
        <v>14443.25</v>
      </c>
      <c r="I169" s="44">
        <v>47231.770000000004</v>
      </c>
      <c r="J169" s="44">
        <v>11999.15</v>
      </c>
      <c r="K169" s="44">
        <v>40303.040000000001</v>
      </c>
      <c r="L169" s="44">
        <v>16283.05</v>
      </c>
      <c r="M169" s="44">
        <v>47331.504999999997</v>
      </c>
      <c r="N169" s="44">
        <v>99662.11</v>
      </c>
      <c r="O169" s="65"/>
      <c r="P169" s="65"/>
    </row>
    <row r="170" spans="1:16" ht="12.75" customHeight="1" x14ac:dyDescent="0.2">
      <c r="A170" s="166">
        <v>2024</v>
      </c>
      <c r="B170" s="78" t="s">
        <v>9</v>
      </c>
      <c r="C170" s="44">
        <f t="shared" si="0"/>
        <v>542387.35999999975</v>
      </c>
      <c r="D170" s="44">
        <v>68084.72</v>
      </c>
      <c r="E170" s="44">
        <v>62103.05</v>
      </c>
      <c r="F170" s="44">
        <v>161183.94999999978</v>
      </c>
      <c r="G170" s="44">
        <v>25542.42</v>
      </c>
      <c r="H170" s="44">
        <v>10092</v>
      </c>
      <c r="I170" s="44">
        <v>36471.230000000003</v>
      </c>
      <c r="J170" s="44">
        <v>14373.89</v>
      </c>
      <c r="K170" s="44">
        <v>31954.5</v>
      </c>
      <c r="L170" s="44">
        <v>14081.5</v>
      </c>
      <c r="M170" s="44">
        <v>39115.949999999997</v>
      </c>
      <c r="N170" s="44">
        <v>79384.149999999994</v>
      </c>
      <c r="O170" s="65"/>
      <c r="P170" s="65"/>
    </row>
    <row r="171" spans="1:16" ht="12.75" customHeight="1" x14ac:dyDescent="0.2">
      <c r="A171" s="167"/>
      <c r="B171" s="78" t="s">
        <v>10</v>
      </c>
      <c r="C171" s="44">
        <f t="shared" si="0"/>
        <v>682853.34436499979</v>
      </c>
      <c r="D171" s="44">
        <v>93916.23173</v>
      </c>
      <c r="E171" s="44">
        <v>65186.83</v>
      </c>
      <c r="F171" s="44">
        <v>220179.50999999989</v>
      </c>
      <c r="G171" s="44">
        <v>32283.073625000001</v>
      </c>
      <c r="H171" s="44">
        <v>11703.25</v>
      </c>
      <c r="I171" s="44">
        <v>49445.85</v>
      </c>
      <c r="J171" s="44">
        <v>15724.737010000001</v>
      </c>
      <c r="K171" s="44">
        <v>39022.5</v>
      </c>
      <c r="L171" s="44">
        <v>16108</v>
      </c>
      <c r="M171" s="44">
        <v>47723.74</v>
      </c>
      <c r="N171" s="44">
        <v>91559.622000000018</v>
      </c>
      <c r="O171" s="65"/>
      <c r="P171" s="65"/>
    </row>
    <row r="172" spans="1:16" ht="12.75" customHeight="1" x14ac:dyDescent="0.2">
      <c r="A172" s="167"/>
      <c r="B172" s="78" t="s">
        <v>11</v>
      </c>
      <c r="C172" s="44">
        <f t="shared" si="0"/>
        <v>635074.84404</v>
      </c>
      <c r="D172" s="44">
        <v>89117.56525</v>
      </c>
      <c r="E172" s="44">
        <v>60875.404650000004</v>
      </c>
      <c r="F172" s="44">
        <v>205392.46</v>
      </c>
      <c r="G172" s="44">
        <v>31736.568495</v>
      </c>
      <c r="H172" s="44">
        <v>11415</v>
      </c>
      <c r="I172" s="44">
        <v>45788.77</v>
      </c>
      <c r="J172" s="44">
        <v>12032.145644999999</v>
      </c>
      <c r="K172" s="44">
        <v>32565.75</v>
      </c>
      <c r="L172" s="44">
        <v>15363.5</v>
      </c>
      <c r="M172" s="44">
        <v>44334.04</v>
      </c>
      <c r="N172" s="44">
        <v>86453.64</v>
      </c>
      <c r="O172" s="65"/>
      <c r="P172" s="65"/>
    </row>
    <row r="173" spans="1:16" ht="12.75" customHeight="1" x14ac:dyDescent="0.2">
      <c r="A173" s="167"/>
      <c r="B173" s="78" t="s">
        <v>12</v>
      </c>
      <c r="C173" s="44">
        <f t="shared" si="0"/>
        <v>686793.23</v>
      </c>
      <c r="D173" s="44">
        <v>100717.69</v>
      </c>
      <c r="E173" s="44">
        <v>65074.53</v>
      </c>
      <c r="F173" s="44">
        <v>217362.3</v>
      </c>
      <c r="G173" s="44">
        <v>31004.569999999996</v>
      </c>
      <c r="H173" s="44">
        <v>13372.2</v>
      </c>
      <c r="I173" s="44">
        <v>47335.71</v>
      </c>
      <c r="J173" s="44">
        <v>12694.199999999999</v>
      </c>
      <c r="K173" s="44">
        <v>37989.25</v>
      </c>
      <c r="L173" s="44">
        <v>13940.75</v>
      </c>
      <c r="M173" s="44">
        <v>49937.82</v>
      </c>
      <c r="N173" s="44">
        <v>97364.210000000021</v>
      </c>
      <c r="O173" s="65"/>
      <c r="P173" s="65"/>
    </row>
    <row r="174" spans="1:16" ht="12.75" customHeight="1" x14ac:dyDescent="0.2">
      <c r="A174" s="167"/>
      <c r="B174" s="78" t="s">
        <v>13</v>
      </c>
      <c r="C174" s="44">
        <f t="shared" si="0"/>
        <v>680172.7</v>
      </c>
      <c r="D174" s="44">
        <v>97082.28</v>
      </c>
      <c r="E174" s="44">
        <v>65761.850000000006</v>
      </c>
      <c r="F174" s="44">
        <v>223088.78999999998</v>
      </c>
      <c r="G174" s="44">
        <v>28849.65</v>
      </c>
      <c r="H174" s="44">
        <v>12892.75</v>
      </c>
      <c r="I174" s="44">
        <v>47858.79</v>
      </c>
      <c r="J174" s="44">
        <v>11618.949999999999</v>
      </c>
      <c r="K174" s="44">
        <v>38011.1</v>
      </c>
      <c r="L174" s="44">
        <v>12211.95</v>
      </c>
      <c r="M174" s="44">
        <v>52893.64</v>
      </c>
      <c r="N174" s="44">
        <v>89902.950000000012</v>
      </c>
      <c r="O174" s="65"/>
      <c r="P174" s="65"/>
    </row>
    <row r="175" spans="1:16" ht="12.75" customHeight="1" x14ac:dyDescent="0.2">
      <c r="A175" s="167"/>
      <c r="B175" s="78" t="s">
        <v>14</v>
      </c>
      <c r="C175" s="44">
        <f t="shared" si="0"/>
        <v>622872.57999999996</v>
      </c>
      <c r="D175" s="44">
        <v>86222.14</v>
      </c>
      <c r="E175" s="44">
        <v>55970.599999999991</v>
      </c>
      <c r="F175" s="44">
        <v>223303.99</v>
      </c>
      <c r="G175" s="44">
        <v>26148.75</v>
      </c>
      <c r="H175" s="44">
        <v>10695</v>
      </c>
      <c r="I175" s="44">
        <v>39180.949999999997</v>
      </c>
      <c r="J175" s="44">
        <v>11829.099999999999</v>
      </c>
      <c r="K175" s="44">
        <v>35186</v>
      </c>
      <c r="L175" s="44">
        <v>9628</v>
      </c>
      <c r="M175" s="44">
        <v>45976.67</v>
      </c>
      <c r="N175" s="44">
        <v>78731.38</v>
      </c>
      <c r="O175" s="65"/>
      <c r="P175" s="65"/>
    </row>
    <row r="176" spans="1:16" ht="12.75" customHeight="1" x14ac:dyDescent="0.2">
      <c r="A176" s="167"/>
      <c r="B176" s="78" t="s">
        <v>15</v>
      </c>
      <c r="C176" s="44">
        <f t="shared" si="0"/>
        <v>687908.83999999985</v>
      </c>
      <c r="D176" s="44">
        <v>91467.6</v>
      </c>
      <c r="E176" s="44">
        <v>59269.2</v>
      </c>
      <c r="F176" s="44">
        <v>248192.62999999998</v>
      </c>
      <c r="G176" s="44">
        <v>27369.75</v>
      </c>
      <c r="H176" s="44">
        <v>15198.5</v>
      </c>
      <c r="I176" s="44">
        <v>52280.159999999996</v>
      </c>
      <c r="J176" s="44">
        <v>11697.5</v>
      </c>
      <c r="K176" s="44">
        <v>36036.75</v>
      </c>
      <c r="L176" s="44">
        <v>10226.75</v>
      </c>
      <c r="M176" s="44">
        <v>47328.950000000004</v>
      </c>
      <c r="N176" s="44">
        <v>88841.050000000017</v>
      </c>
      <c r="O176" s="65"/>
      <c r="P176" s="65"/>
    </row>
    <row r="177" spans="1:16" ht="12.75" customHeight="1" x14ac:dyDescent="0.2">
      <c r="A177" s="167"/>
      <c r="B177" s="78" t="s">
        <v>16</v>
      </c>
      <c r="C177" s="44">
        <f t="shared" si="0"/>
        <v>690694.92999999993</v>
      </c>
      <c r="D177" s="44">
        <v>91519.1</v>
      </c>
      <c r="E177" s="44">
        <v>61836.450000000004</v>
      </c>
      <c r="F177" s="44">
        <v>247441.25999999998</v>
      </c>
      <c r="G177" s="44">
        <v>29386.85</v>
      </c>
      <c r="H177" s="44">
        <v>13898</v>
      </c>
      <c r="I177" s="44">
        <v>54114.13</v>
      </c>
      <c r="J177" s="44">
        <v>13130.6</v>
      </c>
      <c r="K177" s="44">
        <v>35701.31</v>
      </c>
      <c r="L177" s="44">
        <v>10950</v>
      </c>
      <c r="M177" s="44">
        <v>48397.17</v>
      </c>
      <c r="N177" s="44">
        <v>84320.06</v>
      </c>
      <c r="O177" s="65"/>
      <c r="P177" s="65"/>
    </row>
    <row r="178" spans="1:16" ht="12.75" customHeight="1" x14ac:dyDescent="0.2">
      <c r="A178" s="167"/>
      <c r="B178" s="78" t="s">
        <v>17</v>
      </c>
      <c r="C178" s="44">
        <f t="shared" si="0"/>
        <v>640016.55000000005</v>
      </c>
      <c r="D178" s="44">
        <v>83792.700000000012</v>
      </c>
      <c r="E178" s="44">
        <v>54628.68</v>
      </c>
      <c r="F178" s="44">
        <v>223099.39999999997</v>
      </c>
      <c r="G178" s="44">
        <v>28452.9</v>
      </c>
      <c r="H178" s="44">
        <v>11725.5</v>
      </c>
      <c r="I178" s="44">
        <v>54046.09</v>
      </c>
      <c r="J178" s="44">
        <v>13288.15</v>
      </c>
      <c r="K178" s="44">
        <v>29727.5</v>
      </c>
      <c r="L178" s="44">
        <v>11875.25</v>
      </c>
      <c r="M178" s="44">
        <v>50488.85</v>
      </c>
      <c r="N178" s="44">
        <v>78891.53</v>
      </c>
      <c r="O178" s="65"/>
      <c r="P178" s="65"/>
    </row>
    <row r="179" spans="1:16" ht="12.75" customHeight="1" x14ac:dyDescent="0.2">
      <c r="A179" s="167"/>
      <c r="B179" s="78" t="s">
        <v>18</v>
      </c>
      <c r="C179" s="44">
        <f t="shared" si="0"/>
        <v>689182.30999999994</v>
      </c>
      <c r="D179" s="44">
        <v>78020.639999999999</v>
      </c>
      <c r="E179" s="44">
        <v>58230.52</v>
      </c>
      <c r="F179" s="44">
        <v>251181.39999999991</v>
      </c>
      <c r="G179" s="44">
        <v>32819.699999999997</v>
      </c>
      <c r="H179" s="44">
        <v>13061.75</v>
      </c>
      <c r="I179" s="44">
        <v>58448.450000000004</v>
      </c>
      <c r="J179" s="44">
        <v>13971.130000000001</v>
      </c>
      <c r="K179" s="44">
        <v>33145.24</v>
      </c>
      <c r="L179" s="44">
        <v>16316.75</v>
      </c>
      <c r="M179" s="44">
        <v>46338.25</v>
      </c>
      <c r="N179" s="44">
        <v>87648.48</v>
      </c>
      <c r="O179" s="65"/>
      <c r="P179" s="65"/>
    </row>
    <row r="180" spans="1:16" ht="12.75" customHeight="1" x14ac:dyDescent="0.2">
      <c r="A180" s="167"/>
      <c r="B180" s="78" t="s">
        <v>19</v>
      </c>
      <c r="C180" s="44">
        <f t="shared" si="0"/>
        <v>644990.45999999985</v>
      </c>
      <c r="D180" s="44">
        <v>74026.25</v>
      </c>
      <c r="E180" s="44">
        <v>51504.37</v>
      </c>
      <c r="F180" s="44">
        <v>234745.99999999974</v>
      </c>
      <c r="G180" s="44">
        <v>28611</v>
      </c>
      <c r="H180" s="44">
        <v>11856.75</v>
      </c>
      <c r="I180" s="44">
        <v>52827.21</v>
      </c>
      <c r="J180" s="44">
        <v>15440.8</v>
      </c>
      <c r="K180" s="44">
        <v>27600.55</v>
      </c>
      <c r="L180" s="44">
        <v>15598.880000000001</v>
      </c>
      <c r="M180" s="44">
        <v>47421.98</v>
      </c>
      <c r="N180" s="44">
        <v>85356.670000000013</v>
      </c>
      <c r="O180" s="65"/>
      <c r="P180" s="65"/>
    </row>
    <row r="181" spans="1:16" ht="12.75" customHeight="1" x14ac:dyDescent="0.2">
      <c r="A181" s="168"/>
      <c r="B181" s="78" t="s">
        <v>20</v>
      </c>
      <c r="C181" s="44">
        <f t="shared" si="0"/>
        <v>613280.34900000005</v>
      </c>
      <c r="D181" s="44">
        <v>70170.450000000012</v>
      </c>
      <c r="E181" s="44">
        <v>54765.060000000005</v>
      </c>
      <c r="F181" s="44">
        <v>220768.87900000002</v>
      </c>
      <c r="G181" s="44">
        <v>32616.25</v>
      </c>
      <c r="H181" s="44">
        <v>12751.25</v>
      </c>
      <c r="I181" s="44">
        <v>46385.080000000009</v>
      </c>
      <c r="J181" s="44">
        <v>12934.15</v>
      </c>
      <c r="K181" s="44">
        <v>28984.81</v>
      </c>
      <c r="L181" s="44">
        <v>12713.5</v>
      </c>
      <c r="M181" s="44">
        <v>39469.68</v>
      </c>
      <c r="N181" s="44">
        <v>81721.240000000005</v>
      </c>
      <c r="O181" s="65"/>
      <c r="P181" s="65"/>
    </row>
    <row r="182" spans="1:16" ht="12.75" customHeight="1" x14ac:dyDescent="0.2">
      <c r="A182" s="166">
        <v>2025</v>
      </c>
      <c r="B182" s="78" t="s">
        <v>9</v>
      </c>
      <c r="C182" s="44">
        <f t="shared" si="0"/>
        <v>494544.24000000005</v>
      </c>
      <c r="D182" s="44">
        <v>51625.100000000006</v>
      </c>
      <c r="E182" s="44">
        <v>44356.349999999991</v>
      </c>
      <c r="F182" s="44">
        <v>187965.44</v>
      </c>
      <c r="G182" s="44">
        <v>27206.75</v>
      </c>
      <c r="H182" s="44">
        <v>7454.25</v>
      </c>
      <c r="I182" s="44">
        <v>35426.15</v>
      </c>
      <c r="J182" s="44">
        <v>12950.3</v>
      </c>
      <c r="K182" s="44">
        <v>21568.080000000002</v>
      </c>
      <c r="L182" s="44">
        <v>11912.75</v>
      </c>
      <c r="M182" s="44">
        <v>30791.32</v>
      </c>
      <c r="N182" s="44">
        <v>63287.75</v>
      </c>
      <c r="O182" s="65"/>
      <c r="P182" s="65"/>
    </row>
    <row r="183" spans="1:16" ht="12.75" customHeight="1" x14ac:dyDescent="0.2">
      <c r="A183" s="167"/>
      <c r="B183" s="78" t="s">
        <v>10</v>
      </c>
      <c r="C183" s="44">
        <f t="shared" si="0"/>
        <v>615534.79999999993</v>
      </c>
      <c r="D183" s="44">
        <v>66536.59</v>
      </c>
      <c r="E183" s="44">
        <v>48875.490000000005</v>
      </c>
      <c r="F183" s="44">
        <v>242968.89999999994</v>
      </c>
      <c r="G183" s="44">
        <v>35436.759999999995</v>
      </c>
      <c r="H183" s="44">
        <v>9941.75</v>
      </c>
      <c r="I183" s="44">
        <v>38557.08</v>
      </c>
      <c r="J183" s="44">
        <v>16439.98</v>
      </c>
      <c r="K183" s="44">
        <v>26735.360000000001</v>
      </c>
      <c r="L183" s="44">
        <v>15223.74</v>
      </c>
      <c r="M183" s="44">
        <v>39767.85</v>
      </c>
      <c r="N183" s="44">
        <v>75051.3</v>
      </c>
      <c r="O183" s="65"/>
      <c r="P183" s="65"/>
    </row>
    <row r="184" spans="1:16" ht="12.75" customHeight="1" x14ac:dyDescent="0.2">
      <c r="A184" s="167"/>
      <c r="B184" s="78" t="s">
        <v>11</v>
      </c>
      <c r="C184" s="44">
        <f t="shared" si="0"/>
        <v>634096.82999999996</v>
      </c>
      <c r="D184" s="44">
        <v>75999.44</v>
      </c>
      <c r="E184" s="44">
        <v>44165.219999999994</v>
      </c>
      <c r="F184" s="44">
        <v>250174.71999999986</v>
      </c>
      <c r="G184" s="44">
        <v>36533.75</v>
      </c>
      <c r="H184" s="44">
        <v>10955.5</v>
      </c>
      <c r="I184" s="44">
        <v>37023.769999999997</v>
      </c>
      <c r="J184" s="44">
        <v>18461</v>
      </c>
      <c r="K184" s="44">
        <v>26352</v>
      </c>
      <c r="L184" s="44">
        <v>17651.900000000001</v>
      </c>
      <c r="M184" s="44">
        <v>42812.119999999995</v>
      </c>
      <c r="N184" s="44">
        <v>73967.41</v>
      </c>
      <c r="O184" s="65"/>
      <c r="P184" s="65"/>
    </row>
    <row r="185" spans="1:16" ht="12.75" customHeight="1" x14ac:dyDescent="0.2">
      <c r="A185" s="167"/>
      <c r="B185" s="78" t="s">
        <v>12</v>
      </c>
      <c r="C185" s="44">
        <f>SUM(D185:N185)</f>
        <v>601127.2300000001</v>
      </c>
      <c r="D185" s="44">
        <v>67051.100000000006</v>
      </c>
      <c r="E185" s="44">
        <v>51888.2</v>
      </c>
      <c r="F185" s="44">
        <v>236167.19999999998</v>
      </c>
      <c r="G185" s="44">
        <v>33020.520000000004</v>
      </c>
      <c r="H185" s="44">
        <v>10282.25</v>
      </c>
      <c r="I185" s="44">
        <v>31829.7</v>
      </c>
      <c r="J185" s="44">
        <v>18467.72</v>
      </c>
      <c r="K185" s="44">
        <v>25586.75</v>
      </c>
      <c r="L185" s="44">
        <v>14831.5</v>
      </c>
      <c r="M185" s="44">
        <v>39768</v>
      </c>
      <c r="N185" s="44">
        <v>72234.289999999994</v>
      </c>
      <c r="O185" s="65"/>
      <c r="P185" s="65"/>
    </row>
    <row r="186" spans="1:16" ht="12.75" customHeight="1" x14ac:dyDescent="0.2">
      <c r="A186" s="167"/>
      <c r="B186" s="78" t="s">
        <v>13</v>
      </c>
      <c r="C186" s="44">
        <f t="shared" si="0"/>
        <v>659264.52999999991</v>
      </c>
      <c r="D186" s="44">
        <v>75639.34</v>
      </c>
      <c r="E186" s="44">
        <v>52942.03</v>
      </c>
      <c r="F186" s="44">
        <v>261006.86999999985</v>
      </c>
      <c r="G186" s="44">
        <v>29569</v>
      </c>
      <c r="H186" s="44">
        <v>10174.5</v>
      </c>
      <c r="I186" s="44">
        <v>33789.18</v>
      </c>
      <c r="J186" s="44">
        <v>21843.54</v>
      </c>
      <c r="K186" s="44">
        <v>28258.45</v>
      </c>
      <c r="L186" s="44">
        <v>15475.25</v>
      </c>
      <c r="M186" s="44">
        <v>39735.15</v>
      </c>
      <c r="N186" s="44">
        <v>90831.22</v>
      </c>
      <c r="O186" s="65"/>
      <c r="P186" s="65"/>
    </row>
    <row r="187" spans="1:16" ht="12.75" customHeight="1" x14ac:dyDescent="0.2">
      <c r="A187" s="167"/>
      <c r="B187" s="78" t="s">
        <v>14</v>
      </c>
      <c r="C187" s="44">
        <f t="shared" si="0"/>
        <v>585709.06999999995</v>
      </c>
      <c r="D187" s="44">
        <v>60640.7</v>
      </c>
      <c r="E187" s="44">
        <v>52897.770000000004</v>
      </c>
      <c r="F187" s="44">
        <v>238831.2999999999</v>
      </c>
      <c r="G187" s="44">
        <v>23134.25</v>
      </c>
      <c r="H187" s="44">
        <v>9460</v>
      </c>
      <c r="I187" s="44">
        <v>29346.7</v>
      </c>
      <c r="J187" s="44">
        <v>18612.150000000001</v>
      </c>
      <c r="K187" s="44">
        <v>30115.75</v>
      </c>
      <c r="L187" s="44">
        <v>16597.25</v>
      </c>
      <c r="M187" s="44">
        <v>31035.4</v>
      </c>
      <c r="N187" s="44">
        <v>75037.8</v>
      </c>
      <c r="O187" s="65"/>
      <c r="P187" s="65"/>
    </row>
    <row r="188" spans="1:16" ht="12.75" customHeight="1" x14ac:dyDescent="0.2">
      <c r="A188" s="167"/>
      <c r="B188" s="78" t="s">
        <v>15</v>
      </c>
      <c r="C188" s="44">
        <f t="shared" si="0"/>
        <v>695646.7</v>
      </c>
      <c r="D188" s="44">
        <v>76130.739999999991</v>
      </c>
      <c r="E188" s="44">
        <v>62407.29</v>
      </c>
      <c r="F188" s="44">
        <v>277812.29999999993</v>
      </c>
      <c r="G188" s="44">
        <v>29456.5</v>
      </c>
      <c r="H188" s="44">
        <v>10947.5</v>
      </c>
      <c r="I188" s="44">
        <v>36275.799999999996</v>
      </c>
      <c r="J188" s="44">
        <v>25358.09</v>
      </c>
      <c r="K188" s="44">
        <v>35022.520000000004</v>
      </c>
      <c r="L188" s="44">
        <v>18670.5</v>
      </c>
      <c r="M188" s="44">
        <v>33760.629999999997</v>
      </c>
      <c r="N188" s="44">
        <v>89804.83</v>
      </c>
      <c r="O188" s="65"/>
      <c r="P188" s="65"/>
    </row>
    <row r="189" spans="1:16" ht="12.75" customHeight="1" x14ac:dyDescent="0.2">
      <c r="A189" s="167"/>
      <c r="B189" s="78" t="s">
        <v>16</v>
      </c>
      <c r="C189" s="44">
        <f t="shared" si="0"/>
        <v>620779.87</v>
      </c>
      <c r="D189" s="44">
        <v>65783.78</v>
      </c>
      <c r="E189" s="44">
        <v>54932.14</v>
      </c>
      <c r="F189" s="44">
        <v>256871.01</v>
      </c>
      <c r="G189" s="44">
        <v>24914.86</v>
      </c>
      <c r="H189" s="44">
        <v>9201.75</v>
      </c>
      <c r="I189" s="44">
        <v>32030.6</v>
      </c>
      <c r="J189" s="44">
        <v>19626.95</v>
      </c>
      <c r="K189" s="44">
        <v>29718.5</v>
      </c>
      <c r="L189" s="44">
        <v>16987.5</v>
      </c>
      <c r="M189" s="44">
        <v>35895.119999999995</v>
      </c>
      <c r="N189" s="44">
        <v>74817.66</v>
      </c>
      <c r="O189" s="65"/>
      <c r="P189" s="65"/>
    </row>
    <row r="190" spans="1:16" ht="12.75" customHeight="1" x14ac:dyDescent="0.2">
      <c r="A190" s="167"/>
      <c r="B190" s="78" t="s">
        <v>17</v>
      </c>
      <c r="C190" s="44">
        <f t="shared" si="0"/>
        <v>681625.08000000007</v>
      </c>
      <c r="D190" s="44">
        <v>77742.090000000011</v>
      </c>
      <c r="E190" s="44">
        <v>52806.899999999994</v>
      </c>
      <c r="F190" s="44">
        <v>282533.8</v>
      </c>
      <c r="G190" s="44">
        <v>27335.550000000003</v>
      </c>
      <c r="H190" s="44">
        <v>9835.75</v>
      </c>
      <c r="I190" s="44">
        <v>37907.67</v>
      </c>
      <c r="J190" s="44">
        <v>21941</v>
      </c>
      <c r="K190" s="44">
        <v>33105.35</v>
      </c>
      <c r="L190" s="44">
        <v>15121.75</v>
      </c>
      <c r="M190" s="44">
        <v>38862.53</v>
      </c>
      <c r="N190" s="44">
        <v>84432.69</v>
      </c>
      <c r="O190" s="65"/>
      <c r="P190" s="65"/>
    </row>
    <row r="191" spans="1:16" ht="12.75" customHeight="1" x14ac:dyDescent="0.2">
      <c r="A191" s="167"/>
      <c r="B191" s="78" t="s">
        <v>18</v>
      </c>
      <c r="C191" s="44">
        <f t="shared" si="0"/>
        <v>709659.20333333348</v>
      </c>
      <c r="D191" s="44">
        <v>79762.110000000015</v>
      </c>
      <c r="E191" s="44">
        <v>55775.439999999995</v>
      </c>
      <c r="F191" s="44">
        <v>286710.52</v>
      </c>
      <c r="G191" s="44">
        <v>27292.199999999997</v>
      </c>
      <c r="H191" s="44">
        <v>12604.04</v>
      </c>
      <c r="I191" s="44">
        <v>41188.46</v>
      </c>
      <c r="J191" s="44">
        <v>23567.8</v>
      </c>
      <c r="K191" s="44">
        <v>39971.160000000003</v>
      </c>
      <c r="L191" s="44">
        <v>12021.25</v>
      </c>
      <c r="M191" s="44">
        <v>36925.440000000002</v>
      </c>
      <c r="N191" s="44">
        <v>93840.78333333334</v>
      </c>
      <c r="O191" s="65"/>
      <c r="P191" s="65"/>
    </row>
    <row r="192" spans="1:16" ht="12.75" customHeight="1" x14ac:dyDescent="0.2">
      <c r="A192" s="167"/>
      <c r="B192" s="78" t="s">
        <v>19</v>
      </c>
      <c r="C192" s="44">
        <f t="shared" si="0"/>
        <v>636573.1</v>
      </c>
      <c r="D192" s="44">
        <v>75690.11</v>
      </c>
      <c r="E192" s="44">
        <v>52669.759999999995</v>
      </c>
      <c r="F192" s="44">
        <v>243314.28</v>
      </c>
      <c r="G192" s="44">
        <v>24746.75</v>
      </c>
      <c r="H192" s="44">
        <v>10983</v>
      </c>
      <c r="I192" s="44">
        <v>36031.599999999999</v>
      </c>
      <c r="J192" s="44">
        <v>23221.65</v>
      </c>
      <c r="K192" s="44">
        <v>37461.61</v>
      </c>
      <c r="L192" s="44">
        <v>11456.75</v>
      </c>
      <c r="M192" s="44">
        <v>34053.840000000004</v>
      </c>
      <c r="N192" s="44">
        <v>86943.75</v>
      </c>
      <c r="O192" s="65"/>
      <c r="P192" s="65"/>
    </row>
    <row r="193" spans="1:16" ht="12.75" customHeight="1" x14ac:dyDescent="0.2">
      <c r="A193" s="168"/>
      <c r="B193" s="78" t="s">
        <v>20</v>
      </c>
      <c r="C193" s="44">
        <f t="shared" si="0"/>
        <v>596396.02</v>
      </c>
      <c r="D193" s="44">
        <v>71692.509999999995</v>
      </c>
      <c r="E193" s="44">
        <v>54183.009999999995</v>
      </c>
      <c r="F193" s="44">
        <v>211202.35</v>
      </c>
      <c r="G193" s="44">
        <v>30077.7</v>
      </c>
      <c r="H193" s="44">
        <v>7830.5</v>
      </c>
      <c r="I193" s="44">
        <v>34802.97</v>
      </c>
      <c r="J193" s="44">
        <v>21786.85</v>
      </c>
      <c r="K193" s="44">
        <v>37855.270000000004</v>
      </c>
      <c r="L193" s="44">
        <v>10624.5</v>
      </c>
      <c r="M193" s="44">
        <v>29865.309999999998</v>
      </c>
      <c r="N193" s="44">
        <v>86475.05</v>
      </c>
      <c r="O193" s="65"/>
      <c r="P193" s="65"/>
    </row>
    <row r="194" spans="1:16" ht="12.75" customHeight="1" x14ac:dyDescent="0.2">
      <c r="A194" s="80"/>
      <c r="B194" s="80"/>
      <c r="C194" s="80"/>
      <c r="D194" s="80"/>
      <c r="E194" s="80"/>
      <c r="F194" s="80"/>
      <c r="G194" s="80"/>
      <c r="H194" s="80"/>
      <c r="I194" s="80"/>
      <c r="J194" s="80"/>
      <c r="K194" s="80"/>
      <c r="L194" s="80"/>
      <c r="M194" s="80"/>
      <c r="N194" s="80"/>
      <c r="O194" s="65"/>
      <c r="P194" s="65"/>
    </row>
    <row r="195" spans="1:16" ht="12.75" customHeight="1" x14ac:dyDescent="0.25">
      <c r="A195" s="135" t="s">
        <v>165</v>
      </c>
      <c r="B195"/>
      <c r="C195" s="136"/>
      <c r="D195" s="51"/>
      <c r="E195" s="51"/>
      <c r="F195" s="51"/>
      <c r="G195" s="51"/>
      <c r="H195" s="51"/>
      <c r="I195" s="51"/>
      <c r="J195" s="51"/>
      <c r="K195" s="51"/>
      <c r="L195" s="51"/>
      <c r="M195" s="51"/>
      <c r="N195" s="51"/>
      <c r="O195" s="65"/>
      <c r="P195" s="65"/>
    </row>
    <row r="196" spans="1:16" ht="12.75" customHeight="1" x14ac:dyDescent="0.2">
      <c r="A196" s="204" t="s">
        <v>173</v>
      </c>
      <c r="B196" s="200"/>
      <c r="C196" s="200"/>
      <c r="D196" s="200"/>
      <c r="E196" s="200"/>
      <c r="F196" s="200"/>
      <c r="G196" s="200"/>
      <c r="H196" s="200"/>
    </row>
    <row r="197" spans="1:16" ht="12.75" customHeight="1" x14ac:dyDescent="0.2">
      <c r="A197" s="200"/>
      <c r="B197" s="200"/>
      <c r="C197" s="200"/>
      <c r="D197" s="200"/>
      <c r="E197" s="200"/>
      <c r="F197" s="200"/>
      <c r="G197" s="200"/>
      <c r="H197" s="200"/>
    </row>
    <row r="198" spans="1:16" ht="12.75" customHeight="1" x14ac:dyDescent="0.2">
      <c r="A198" s="200" t="s">
        <v>172</v>
      </c>
      <c r="B198" s="200"/>
      <c r="C198" s="200"/>
      <c r="D198" s="200"/>
      <c r="E198" s="200"/>
      <c r="F198" s="200"/>
      <c r="G198" s="200"/>
      <c r="H198" s="200"/>
    </row>
    <row r="199" spans="1:16" ht="12.75" customHeight="1" x14ac:dyDescent="0.2">
      <c r="A199" s="200"/>
      <c r="B199" s="200"/>
      <c r="C199" s="200"/>
      <c r="D199" s="200"/>
      <c r="E199" s="200"/>
      <c r="F199" s="200"/>
      <c r="G199" s="200"/>
      <c r="H199" s="200"/>
    </row>
    <row r="200" spans="1:16" ht="12.75" customHeight="1" x14ac:dyDescent="0.2">
      <c r="A200" s="161" t="s">
        <v>174</v>
      </c>
      <c r="B200" s="161"/>
      <c r="C200" s="161"/>
      <c r="D200" s="161"/>
      <c r="E200" s="161"/>
      <c r="F200" s="161"/>
      <c r="G200" s="161"/>
      <c r="H200" s="161"/>
    </row>
    <row r="201" spans="1:16" ht="12.75" customHeight="1" x14ac:dyDescent="0.2">
      <c r="A201" s="161"/>
      <c r="B201" s="161"/>
      <c r="C201" s="161"/>
      <c r="D201" s="161"/>
      <c r="E201" s="161"/>
      <c r="F201" s="161"/>
      <c r="G201" s="161"/>
      <c r="H201" s="161"/>
    </row>
    <row r="202" spans="1:16" ht="12.75" customHeight="1" x14ac:dyDescent="0.2">
      <c r="A202" s="161"/>
      <c r="B202" s="161"/>
      <c r="C202" s="161"/>
      <c r="D202" s="161"/>
      <c r="E202" s="161"/>
      <c r="F202" s="161"/>
      <c r="G202" s="161"/>
      <c r="H202" s="161"/>
    </row>
    <row r="203" spans="1:16" ht="12.75" customHeight="1" x14ac:dyDescent="0.2">
      <c r="F203" s="79"/>
    </row>
    <row r="204" spans="1:16" ht="12.75" customHeight="1" x14ac:dyDescent="0.2">
      <c r="A204" s="152" t="s">
        <v>193</v>
      </c>
    </row>
  </sheetData>
  <mergeCells count="28">
    <mergeCell ref="A8:P8"/>
    <mergeCell ref="A9:P9"/>
    <mergeCell ref="G11:H11"/>
    <mergeCell ref="A12:A13"/>
    <mergeCell ref="B12:B13"/>
    <mergeCell ref="A2:P2"/>
    <mergeCell ref="A3:P3"/>
    <mergeCell ref="A4:P4"/>
    <mergeCell ref="A5:P5"/>
    <mergeCell ref="A7:P7"/>
    <mergeCell ref="A50:A61"/>
    <mergeCell ref="L11:N11"/>
    <mergeCell ref="C12:N12"/>
    <mergeCell ref="A62:A73"/>
    <mergeCell ref="A74:A85"/>
    <mergeCell ref="A38:A49"/>
    <mergeCell ref="A26:A37"/>
    <mergeCell ref="A14:A25"/>
    <mergeCell ref="A86:A97"/>
    <mergeCell ref="A182:A193"/>
    <mergeCell ref="A134:A142"/>
    <mergeCell ref="A200:H202"/>
    <mergeCell ref="A196:H197"/>
    <mergeCell ref="A198:H199"/>
    <mergeCell ref="A122:A133"/>
    <mergeCell ref="A98:A109"/>
    <mergeCell ref="A110:A121"/>
    <mergeCell ref="A170:A181"/>
  </mergeCells>
  <phoneticPr fontId="22" type="noConversion"/>
  <pageMargins left="0.75" right="0.75" top="1" bottom="1"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dimension ref="A1:X205"/>
  <sheetViews>
    <sheetView showGridLines="0" zoomScaleNormal="100" workbookViewId="0">
      <pane xSplit="2" ySplit="13" topLeftCell="C170" activePane="bottomRight" state="frozen"/>
      <selection activeCell="B16" sqref="B16"/>
      <selection pane="topRight" activeCell="B16" sqref="B16"/>
      <selection pane="bottomLeft" activeCell="B16" sqref="B16"/>
      <selection pane="bottomRight" activeCell="C170" sqref="C170"/>
    </sheetView>
  </sheetViews>
  <sheetFormatPr baseColWidth="10" defaultColWidth="0" defaultRowHeight="12.75" customHeight="1" x14ac:dyDescent="0.2"/>
  <cols>
    <col min="1" max="5" width="11.42578125" style="20" customWidth="1"/>
    <col min="6" max="6" width="13.140625" style="20" bestFit="1" customWidth="1"/>
    <col min="7" max="9" width="11.42578125" style="20" customWidth="1"/>
    <col min="10" max="10" width="14.42578125" style="20" customWidth="1"/>
    <col min="11" max="13" width="11.42578125" style="20" customWidth="1"/>
    <col min="14" max="14" width="11.42578125" style="20" hidden="1" customWidth="1"/>
    <col min="15" max="16" width="11.42578125" style="20" customWidth="1"/>
    <col min="17" max="21" width="0" style="20" hidden="1" customWidth="1"/>
    <col min="22" max="24" width="13.42578125" style="20" hidden="1" customWidth="1"/>
    <col min="25" max="16384" width="0" style="20" hidden="1"/>
  </cols>
  <sheetData>
    <row r="1" spans="1:22" ht="12.75" customHeight="1" x14ac:dyDescent="0.2">
      <c r="A1" s="27"/>
      <c r="B1" s="27"/>
      <c r="C1" s="27"/>
      <c r="D1" s="27"/>
      <c r="E1" s="27"/>
      <c r="F1" s="27"/>
      <c r="G1" s="27"/>
      <c r="H1" s="27"/>
      <c r="I1" s="27"/>
      <c r="J1" s="27"/>
      <c r="K1" s="27"/>
      <c r="L1" s="27"/>
      <c r="M1" s="27"/>
      <c r="N1" s="27"/>
      <c r="O1" s="27"/>
      <c r="P1" s="27"/>
    </row>
    <row r="2" spans="1:22" ht="12.75" customHeight="1" x14ac:dyDescent="0.2">
      <c r="A2" s="197" t="s">
        <v>0</v>
      </c>
      <c r="B2" s="197"/>
      <c r="C2" s="197"/>
      <c r="D2" s="197"/>
      <c r="E2" s="197"/>
      <c r="F2" s="197"/>
      <c r="G2" s="197"/>
      <c r="H2" s="197"/>
      <c r="I2" s="197"/>
      <c r="J2" s="197"/>
      <c r="K2" s="197"/>
      <c r="L2" s="197"/>
      <c r="M2" s="197"/>
      <c r="N2" s="197"/>
      <c r="O2" s="197"/>
      <c r="P2" s="27"/>
    </row>
    <row r="3" spans="1:22" ht="12.75" customHeight="1" x14ac:dyDescent="0.2">
      <c r="A3" s="197" t="s">
        <v>1</v>
      </c>
      <c r="B3" s="197"/>
      <c r="C3" s="197"/>
      <c r="D3" s="197"/>
      <c r="E3" s="197"/>
      <c r="F3" s="197"/>
      <c r="G3" s="197"/>
      <c r="H3" s="197"/>
      <c r="I3" s="197"/>
      <c r="J3" s="197"/>
      <c r="K3" s="197"/>
      <c r="L3" s="197"/>
      <c r="M3" s="197"/>
      <c r="N3" s="197"/>
      <c r="O3" s="197"/>
      <c r="P3" s="27"/>
    </row>
    <row r="4" spans="1:22" ht="12.75" customHeight="1" x14ac:dyDescent="0.2">
      <c r="A4" s="197" t="s">
        <v>2</v>
      </c>
      <c r="B4" s="197"/>
      <c r="C4" s="197"/>
      <c r="D4" s="197"/>
      <c r="E4" s="197"/>
      <c r="F4" s="197"/>
      <c r="G4" s="197"/>
      <c r="H4" s="197"/>
      <c r="I4" s="197"/>
      <c r="J4" s="197"/>
      <c r="K4" s="197"/>
      <c r="L4" s="197"/>
      <c r="M4" s="197"/>
      <c r="N4" s="197"/>
      <c r="O4" s="197"/>
      <c r="P4" s="27"/>
    </row>
    <row r="5" spans="1:22" ht="12.75" customHeight="1" x14ac:dyDescent="0.2">
      <c r="A5" s="197" t="s">
        <v>3</v>
      </c>
      <c r="B5" s="197"/>
      <c r="C5" s="197"/>
      <c r="D5" s="197"/>
      <c r="E5" s="197"/>
      <c r="F5" s="197"/>
      <c r="G5" s="197"/>
      <c r="H5" s="197"/>
      <c r="I5" s="197"/>
      <c r="J5" s="197"/>
      <c r="K5" s="197"/>
      <c r="L5" s="197"/>
      <c r="M5" s="197"/>
      <c r="N5" s="197"/>
      <c r="O5" s="197"/>
      <c r="P5" s="27"/>
    </row>
    <row r="6" spans="1:22" ht="12.75" customHeight="1" x14ac:dyDescent="0.2">
      <c r="A6" s="28"/>
      <c r="B6" s="28"/>
      <c r="C6" s="28"/>
      <c r="D6" s="28"/>
      <c r="E6" s="28"/>
      <c r="F6" s="28"/>
      <c r="G6" s="28"/>
      <c r="H6" s="28"/>
      <c r="I6" s="28"/>
      <c r="J6" s="28"/>
      <c r="K6" s="28"/>
      <c r="L6" s="28"/>
      <c r="M6" s="28"/>
      <c r="N6" s="28"/>
      <c r="O6" s="28"/>
      <c r="P6" s="27"/>
    </row>
    <row r="7" spans="1:22" ht="12.75" customHeight="1" x14ac:dyDescent="0.2">
      <c r="A7" s="28"/>
      <c r="B7" s="28"/>
      <c r="C7" s="28"/>
      <c r="D7" s="28"/>
      <c r="E7" s="28"/>
      <c r="F7" s="28"/>
      <c r="G7" s="28"/>
      <c r="H7" s="27"/>
      <c r="I7" s="27"/>
      <c r="J7" s="27"/>
      <c r="K7" s="27"/>
      <c r="L7" s="27"/>
      <c r="M7" s="27"/>
      <c r="N7" s="27"/>
      <c r="O7" s="27"/>
      <c r="P7" s="27"/>
    </row>
    <row r="8" spans="1:22" ht="12.75" customHeight="1" x14ac:dyDescent="0.2">
      <c r="A8" s="198" t="s">
        <v>103</v>
      </c>
      <c r="B8" s="198"/>
      <c r="C8" s="198"/>
      <c r="D8" s="198"/>
      <c r="E8" s="198"/>
      <c r="F8" s="198"/>
      <c r="G8" s="198"/>
      <c r="H8" s="198"/>
      <c r="I8" s="198"/>
      <c r="J8" s="198"/>
      <c r="K8" s="198"/>
      <c r="L8" s="198"/>
      <c r="M8" s="198"/>
      <c r="N8" s="198"/>
      <c r="O8" s="198"/>
      <c r="P8" s="27"/>
    </row>
    <row r="9" spans="1:22" ht="12.75" customHeight="1" x14ac:dyDescent="0.2">
      <c r="A9" s="198" t="s">
        <v>145</v>
      </c>
      <c r="B9" s="198"/>
      <c r="C9" s="198"/>
      <c r="D9" s="198"/>
      <c r="E9" s="198"/>
      <c r="F9" s="198"/>
      <c r="G9" s="198"/>
      <c r="H9" s="198"/>
      <c r="I9" s="198"/>
      <c r="J9" s="198"/>
      <c r="K9" s="198"/>
      <c r="L9" s="198"/>
      <c r="M9" s="198"/>
      <c r="N9" s="198"/>
      <c r="O9" s="198"/>
      <c r="P9" s="27"/>
    </row>
    <row r="10" spans="1:22" ht="12.75" customHeight="1" x14ac:dyDescent="0.2">
      <c r="A10" s="197" t="s">
        <v>196</v>
      </c>
      <c r="B10" s="197"/>
      <c r="C10" s="197"/>
      <c r="D10" s="197"/>
      <c r="E10" s="197"/>
      <c r="F10" s="197"/>
      <c r="G10" s="197"/>
      <c r="H10" s="197"/>
      <c r="I10" s="197"/>
      <c r="J10" s="197"/>
      <c r="K10" s="197"/>
      <c r="L10" s="197"/>
      <c r="M10" s="197"/>
      <c r="N10" s="197"/>
      <c r="O10" s="197"/>
      <c r="P10" s="27"/>
    </row>
    <row r="11" spans="1:22" ht="12.75" customHeight="1" x14ac:dyDescent="0.2">
      <c r="A11" s="31"/>
      <c r="B11" s="31"/>
      <c r="C11" s="31"/>
      <c r="D11" s="31"/>
      <c r="E11" s="31"/>
      <c r="F11" s="218"/>
      <c r="G11" s="218"/>
      <c r="H11" s="27"/>
      <c r="I11" s="27"/>
      <c r="J11" s="27"/>
      <c r="K11" s="219" t="s">
        <v>22</v>
      </c>
      <c r="L11" s="219"/>
      <c r="M11" s="219"/>
      <c r="N11" s="29"/>
      <c r="O11" s="29"/>
      <c r="P11" s="27"/>
    </row>
    <row r="12" spans="1:22" ht="12.75" customHeight="1" x14ac:dyDescent="0.2">
      <c r="A12" s="171" t="s">
        <v>4</v>
      </c>
      <c r="B12" s="171" t="s">
        <v>5</v>
      </c>
      <c r="C12" s="206"/>
      <c r="D12" s="207"/>
      <c r="E12" s="207"/>
      <c r="F12" s="207"/>
      <c r="G12" s="207"/>
      <c r="H12" s="207"/>
      <c r="I12" s="207"/>
      <c r="J12" s="207"/>
      <c r="K12" s="207"/>
      <c r="L12" s="207"/>
      <c r="M12" s="208"/>
      <c r="U12" s="30"/>
      <c r="V12" s="30"/>
    </row>
    <row r="13" spans="1:22" ht="12.75" customHeight="1" x14ac:dyDescent="0.2">
      <c r="A13" s="171"/>
      <c r="B13" s="171"/>
      <c r="C13" s="43" t="s">
        <v>30</v>
      </c>
      <c r="D13" s="43" t="s">
        <v>31</v>
      </c>
      <c r="E13" s="43" t="s">
        <v>157</v>
      </c>
      <c r="F13" s="43" t="s">
        <v>32</v>
      </c>
      <c r="G13" s="43" t="s">
        <v>33</v>
      </c>
      <c r="H13" s="43" t="s">
        <v>34</v>
      </c>
      <c r="I13" s="43" t="s">
        <v>35</v>
      </c>
      <c r="J13" s="43" t="s">
        <v>36</v>
      </c>
      <c r="K13" s="43" t="s">
        <v>37</v>
      </c>
      <c r="L13" s="43" t="s">
        <v>38</v>
      </c>
      <c r="M13" s="43" t="s">
        <v>158</v>
      </c>
      <c r="N13" s="20" t="s">
        <v>169</v>
      </c>
      <c r="S13" s="32"/>
      <c r="T13" s="41"/>
    </row>
    <row r="14" spans="1:22" ht="12.75" customHeight="1" x14ac:dyDescent="0.2">
      <c r="A14" s="162">
        <v>2011</v>
      </c>
      <c r="B14" s="42" t="s">
        <v>9</v>
      </c>
      <c r="C14" s="48">
        <f>100*('Cuadro 11'!D14/'Cuadro 11'!C14)</f>
        <v>8.8384288093670893</v>
      </c>
      <c r="D14" s="48">
        <f>100*('Cuadro 11'!E14/'Cuadro 11'!C14)</f>
        <v>7.0245554686917773</v>
      </c>
      <c r="E14" s="48">
        <f>100*('Cuadro 11'!F14/'Cuadro 11'!C14)</f>
        <v>46.167050033657581</v>
      </c>
      <c r="F14" s="48">
        <f>100*('Cuadro 11'!G14/'Cuadro 11'!C14)</f>
        <v>6.9546660204604471</v>
      </c>
      <c r="G14" s="48">
        <f>100*('Cuadro 11'!H14/'Cuadro 11'!C14)</f>
        <v>1.7868619059739825</v>
      </c>
      <c r="H14" s="48">
        <f>100*('Cuadro 11'!I14/'Cuadro 11'!C14)</f>
        <v>2.3977262680616751</v>
      </c>
      <c r="I14" s="48">
        <f>100*('Cuadro 11'!J14/'Cuadro 11'!C14)</f>
        <v>2.4669759527664294</v>
      </c>
      <c r="J14" s="48">
        <f>100*('Cuadro 11'!K14/'Cuadro 11'!C14)</f>
        <v>9.3550138505961868</v>
      </c>
      <c r="K14" s="48">
        <f>100*('Cuadro 11'!L14/'Cuadro 11'!C14)</f>
        <v>1.5668738430933442</v>
      </c>
      <c r="L14" s="48">
        <f>100*('Cuadro 11'!M14/'Cuadro 11'!C14)</f>
        <v>6.5530327383723126</v>
      </c>
      <c r="M14" s="48">
        <f>100*('Cuadro 11'!N14/'Cuadro 11'!C14)</f>
        <v>6.8888151089591929</v>
      </c>
      <c r="N14" s="65">
        <f>SUM(C14:M14)</f>
        <v>100.00000000000001</v>
      </c>
    </row>
    <row r="15" spans="1:22" ht="12.75" customHeight="1" x14ac:dyDescent="0.2">
      <c r="A15" s="162"/>
      <c r="B15" s="42" t="s">
        <v>10</v>
      </c>
      <c r="C15" s="48">
        <f>100*('Cuadro 11'!D15/'Cuadro 11'!C15)</f>
        <v>9.7086980953670086</v>
      </c>
      <c r="D15" s="48">
        <f>100*('Cuadro 11'!E15/'Cuadro 11'!C15)</f>
        <v>6.7340849102744942</v>
      </c>
      <c r="E15" s="48">
        <f>100*('Cuadro 11'!F15/'Cuadro 11'!C15)</f>
        <v>45.050397077818168</v>
      </c>
      <c r="F15" s="48">
        <f>100*('Cuadro 11'!G15/'Cuadro 11'!C15)</f>
        <v>7.6366789676582743</v>
      </c>
      <c r="G15" s="48">
        <f>100*('Cuadro 11'!H15/'Cuadro 11'!C15)</f>
        <v>2.0628666400915465</v>
      </c>
      <c r="H15" s="48">
        <f>100*('Cuadro 11'!I15/'Cuadro 11'!C15)</f>
        <v>2.3338788561638957</v>
      </c>
      <c r="I15" s="48">
        <f>100*('Cuadro 11'!J15/'Cuadro 11'!C15)</f>
        <v>2.2949210490338015</v>
      </c>
      <c r="J15" s="48">
        <f>100*('Cuadro 11'!K15/'Cuadro 11'!C15)</f>
        <v>7.7794926631980026</v>
      </c>
      <c r="K15" s="48">
        <f>100*('Cuadro 11'!L15/'Cuadro 11'!C15)</f>
        <v>1.5544472235194295</v>
      </c>
      <c r="L15" s="48">
        <f>100*('Cuadro 11'!M15/'Cuadro 11'!C15)</f>
        <v>5.6942788607377208</v>
      </c>
      <c r="M15" s="48">
        <f>100*('Cuadro 11'!N15/'Cuadro 11'!C15)</f>
        <v>9.1502556561376576</v>
      </c>
      <c r="N15" s="65">
        <f t="shared" ref="N15:N78" si="0">SUM(C15:M15)</f>
        <v>100</v>
      </c>
    </row>
    <row r="16" spans="1:22" ht="12.75" customHeight="1" x14ac:dyDescent="0.2">
      <c r="A16" s="162"/>
      <c r="B16" s="42" t="s">
        <v>11</v>
      </c>
      <c r="C16" s="48">
        <f>100*('Cuadro 11'!D16/'Cuadro 11'!C16)</f>
        <v>9.5496961007441072</v>
      </c>
      <c r="D16" s="48">
        <f>100*('Cuadro 11'!E16/'Cuadro 11'!C16)</f>
        <v>7.715121581785116</v>
      </c>
      <c r="E16" s="48">
        <f>100*('Cuadro 11'!F16/'Cuadro 11'!C16)</f>
        <v>44.752343241494863</v>
      </c>
      <c r="F16" s="48">
        <f>100*('Cuadro 11'!G16/'Cuadro 11'!C16)</f>
        <v>8.0539324946299793</v>
      </c>
      <c r="G16" s="48">
        <f>100*('Cuadro 11'!H16/'Cuadro 11'!C16)</f>
        <v>1.732876412997443</v>
      </c>
      <c r="H16" s="48">
        <f>100*('Cuadro 11'!I16/'Cuadro 11'!C16)</f>
        <v>1.9169588062290095</v>
      </c>
      <c r="I16" s="48">
        <f>100*('Cuadro 11'!J16/'Cuadro 11'!C16)</f>
        <v>2.0671091309073071</v>
      </c>
      <c r="J16" s="48">
        <f>100*('Cuadro 11'!K16/'Cuadro 11'!C16)</f>
        <v>7.6400465603125145</v>
      </c>
      <c r="K16" s="48">
        <f>100*('Cuadro 11'!L16/'Cuadro 11'!C16)</f>
        <v>1.3437615267809808</v>
      </c>
      <c r="L16" s="48">
        <f>100*('Cuadro 11'!M16/'Cuadro 11'!C16)</f>
        <v>7.0689949383331552</v>
      </c>
      <c r="M16" s="48">
        <f>100*('Cuadro 11'!N16/'Cuadro 11'!C16)</f>
        <v>8.159159205785528</v>
      </c>
      <c r="N16" s="65">
        <f t="shared" si="0"/>
        <v>100</v>
      </c>
    </row>
    <row r="17" spans="1:14" ht="12.75" customHeight="1" x14ac:dyDescent="0.2">
      <c r="A17" s="162"/>
      <c r="B17" s="42" t="s">
        <v>12</v>
      </c>
      <c r="C17" s="48">
        <f>100*('Cuadro 11'!D17/'Cuadro 11'!C17)</f>
        <v>8.8016419494743072</v>
      </c>
      <c r="D17" s="48">
        <f>100*('Cuadro 11'!E17/'Cuadro 11'!C17)</f>
        <v>9.1792335882991232</v>
      </c>
      <c r="E17" s="48">
        <f>100*('Cuadro 11'!F17/'Cuadro 11'!C17)</f>
        <v>43.605816078763077</v>
      </c>
      <c r="F17" s="48">
        <f>100*('Cuadro 11'!G17/'Cuadro 11'!C17)</f>
        <v>7.9613557905794972</v>
      </c>
      <c r="G17" s="48">
        <f>100*('Cuadro 11'!H17/'Cuadro 11'!C17)</f>
        <v>1.8563750473118843</v>
      </c>
      <c r="H17" s="48">
        <f>100*('Cuadro 11'!I17/'Cuadro 11'!C17)</f>
        <v>2.2820224320898026</v>
      </c>
      <c r="I17" s="48">
        <f>100*('Cuadro 11'!J17/'Cuadro 11'!C17)</f>
        <v>1.8444720147340137</v>
      </c>
      <c r="J17" s="48">
        <f>100*('Cuadro 11'!K17/'Cuadro 11'!C17)</f>
        <v>7.6705300065877697</v>
      </c>
      <c r="K17" s="48">
        <f>100*('Cuadro 11'!L17/'Cuadro 11'!C17)</f>
        <v>1.4015895565667751</v>
      </c>
      <c r="L17" s="48">
        <f>100*('Cuadro 11'!M17/'Cuadro 11'!C17)</f>
        <v>6.7526053224709406</v>
      </c>
      <c r="M17" s="48">
        <f>100*('Cuadro 11'!N17/'Cuadro 11'!C17)</f>
        <v>8.6443582131228194</v>
      </c>
      <c r="N17" s="65">
        <f t="shared" si="0"/>
        <v>100</v>
      </c>
    </row>
    <row r="18" spans="1:14" ht="12.75" customHeight="1" x14ac:dyDescent="0.2">
      <c r="A18" s="162"/>
      <c r="B18" s="42" t="s">
        <v>13</v>
      </c>
      <c r="C18" s="48">
        <f>100*('Cuadro 11'!D18/'Cuadro 11'!C18)</f>
        <v>9.7930881703312558</v>
      </c>
      <c r="D18" s="48">
        <f>100*('Cuadro 11'!E18/'Cuadro 11'!C18)</f>
        <v>7.6679612007288451</v>
      </c>
      <c r="E18" s="48">
        <f>100*('Cuadro 11'!F18/'Cuadro 11'!C18)</f>
        <v>43.638832766581501</v>
      </c>
      <c r="F18" s="48">
        <f>100*('Cuadro 11'!G18/'Cuadro 11'!C18)</f>
        <v>8.2581221230749478</v>
      </c>
      <c r="G18" s="48">
        <f>100*('Cuadro 11'!H18/'Cuadro 11'!C18)</f>
        <v>1.4393344054469781</v>
      </c>
      <c r="H18" s="48">
        <f>100*('Cuadro 11'!I18/'Cuadro 11'!C18)</f>
        <v>2.5985800689841079</v>
      </c>
      <c r="I18" s="48">
        <f>100*('Cuadro 11'!J18/'Cuadro 11'!C18)</f>
        <v>1.8790412535535175</v>
      </c>
      <c r="J18" s="48">
        <f>100*('Cuadro 11'!K18/'Cuadro 11'!C18)</f>
        <v>6.7377342185650351</v>
      </c>
      <c r="K18" s="48">
        <f>100*('Cuadro 11'!L18/'Cuadro 11'!C18)</f>
        <v>1.436856305095066</v>
      </c>
      <c r="L18" s="48">
        <f>100*('Cuadro 11'!M18/'Cuadro 11'!C18)</f>
        <v>7.6720947132805222</v>
      </c>
      <c r="M18" s="48">
        <f>100*('Cuadro 11'!N18/'Cuadro 11'!C18)</f>
        <v>8.8783547743582343</v>
      </c>
      <c r="N18" s="65">
        <f t="shared" si="0"/>
        <v>100</v>
      </c>
    </row>
    <row r="19" spans="1:14" ht="12.75" customHeight="1" x14ac:dyDescent="0.2">
      <c r="A19" s="162"/>
      <c r="B19" s="42" t="s">
        <v>14</v>
      </c>
      <c r="C19" s="48">
        <f>100*('Cuadro 11'!D19/'Cuadro 11'!C19)</f>
        <v>9.4806863785985289</v>
      </c>
      <c r="D19" s="48">
        <f>100*('Cuadro 11'!E19/'Cuadro 11'!C19)</f>
        <v>7.3439875610589551</v>
      </c>
      <c r="E19" s="48">
        <f>100*('Cuadro 11'!F19/'Cuadro 11'!C19)</f>
        <v>44.641184012462617</v>
      </c>
      <c r="F19" s="48">
        <f>100*('Cuadro 11'!G19/'Cuadro 11'!C19)</f>
        <v>7.5830625108544787</v>
      </c>
      <c r="G19" s="48">
        <f>100*('Cuadro 11'!H19/'Cuadro 11'!C19)</f>
        <v>1.3887465039654157</v>
      </c>
      <c r="H19" s="48">
        <f>100*('Cuadro 11'!I19/'Cuadro 11'!C19)</f>
        <v>3.0453891021213089</v>
      </c>
      <c r="I19" s="48">
        <f>100*('Cuadro 11'!J19/'Cuadro 11'!C19)</f>
        <v>1.6631274589918144</v>
      </c>
      <c r="J19" s="48">
        <f>100*('Cuadro 11'!K19/'Cuadro 11'!C19)</f>
        <v>7.4960272102235175</v>
      </c>
      <c r="K19" s="48">
        <f>100*('Cuadro 11'!L19/'Cuadro 11'!C19)</f>
        <v>1.2125146534525029</v>
      </c>
      <c r="L19" s="48">
        <f>100*('Cuadro 11'!M19/'Cuadro 11'!C19)</f>
        <v>6.5960294141514995</v>
      </c>
      <c r="M19" s="48">
        <f>100*('Cuadro 11'!N19/'Cuadro 11'!C19)</f>
        <v>9.5492451941193845</v>
      </c>
      <c r="N19" s="65">
        <f t="shared" si="0"/>
        <v>100.00000000000001</v>
      </c>
    </row>
    <row r="20" spans="1:14" ht="12.75" customHeight="1" x14ac:dyDescent="0.2">
      <c r="A20" s="162"/>
      <c r="B20" s="42" t="s">
        <v>15</v>
      </c>
      <c r="C20" s="48">
        <f>100*('Cuadro 11'!D20/'Cuadro 11'!C20)</f>
        <v>9.539154492999776</v>
      </c>
      <c r="D20" s="48">
        <f>100*('Cuadro 11'!E20/'Cuadro 11'!C20)</f>
        <v>7.4655590577153443</v>
      </c>
      <c r="E20" s="48">
        <f>100*('Cuadro 11'!F20/'Cuadro 11'!C20)</f>
        <v>44.288492076696848</v>
      </c>
      <c r="F20" s="48">
        <f>100*('Cuadro 11'!G20/'Cuadro 11'!C20)</f>
        <v>7.7960387286936346</v>
      </c>
      <c r="G20" s="48">
        <f>100*('Cuadro 11'!H20/'Cuadro 11'!C20)</f>
        <v>1.6413268062531552</v>
      </c>
      <c r="H20" s="48">
        <f>100*('Cuadro 11'!I20/'Cuadro 11'!C20)</f>
        <v>2.8866936866614608</v>
      </c>
      <c r="I20" s="48">
        <f>100*('Cuadro 11'!J20/'Cuadro 11'!C20)</f>
        <v>1.4223910437551037</v>
      </c>
      <c r="J20" s="48">
        <f>100*('Cuadro 11'!K20/'Cuadro 11'!C20)</f>
        <v>7.9697768066761352</v>
      </c>
      <c r="K20" s="48">
        <f>100*('Cuadro 11'!L20/'Cuadro 11'!C20)</f>
        <v>1.0936071231428004</v>
      </c>
      <c r="L20" s="48">
        <f>100*('Cuadro 11'!M20/'Cuadro 11'!C20)</f>
        <v>6.0161528610016379</v>
      </c>
      <c r="M20" s="48">
        <f>100*('Cuadro 11'!N20/'Cuadro 11'!C20)</f>
        <v>9.8808073164040948</v>
      </c>
      <c r="N20" s="65">
        <f t="shared" si="0"/>
        <v>100</v>
      </c>
    </row>
    <row r="21" spans="1:14" ht="12.75" customHeight="1" x14ac:dyDescent="0.2">
      <c r="A21" s="162"/>
      <c r="B21" s="42" t="s">
        <v>16</v>
      </c>
      <c r="C21" s="48">
        <f>100*('Cuadro 11'!D21/'Cuadro 11'!C21)</f>
        <v>9.4575259517691048</v>
      </c>
      <c r="D21" s="48">
        <f>100*('Cuadro 11'!E21/'Cuadro 11'!C21)</f>
        <v>6.606475812442353</v>
      </c>
      <c r="E21" s="48">
        <f>100*('Cuadro 11'!F21/'Cuadro 11'!C21)</f>
        <v>44.235703041022667</v>
      </c>
      <c r="F21" s="48">
        <f>100*('Cuadro 11'!G21/'Cuadro 11'!C21)</f>
        <v>6.4236807756796921</v>
      </c>
      <c r="G21" s="48">
        <f>100*('Cuadro 11'!H21/'Cuadro 11'!C21)</f>
        <v>1.559835828675886</v>
      </c>
      <c r="H21" s="48">
        <f>100*('Cuadro 11'!I21/'Cuadro 11'!C21)</f>
        <v>2.9099276160255725</v>
      </c>
      <c r="I21" s="48">
        <f>100*('Cuadro 11'!J21/'Cuadro 11'!C21)</f>
        <v>1.6782018868353585</v>
      </c>
      <c r="J21" s="48">
        <f>100*('Cuadro 11'!K21/'Cuadro 11'!C21)</f>
        <v>9.0197272587377846</v>
      </c>
      <c r="K21" s="48">
        <f>100*('Cuadro 11'!L21/'Cuadro 11'!C21)</f>
        <v>1.3377815009369343</v>
      </c>
      <c r="L21" s="48">
        <f>100*('Cuadro 11'!M21/'Cuadro 11'!C21)</f>
        <v>6.511623329591294</v>
      </c>
      <c r="M21" s="48">
        <f>100*('Cuadro 11'!N21/'Cuadro 11'!C21)</f>
        <v>10.259516998283344</v>
      </c>
      <c r="N21" s="65">
        <f t="shared" si="0"/>
        <v>100</v>
      </c>
    </row>
    <row r="22" spans="1:14" ht="12.75" customHeight="1" x14ac:dyDescent="0.2">
      <c r="A22" s="162"/>
      <c r="B22" s="42" t="s">
        <v>17</v>
      </c>
      <c r="C22" s="48">
        <f>100*('Cuadro 11'!D22/'Cuadro 11'!C22)</f>
        <v>9.0740159482382126</v>
      </c>
      <c r="D22" s="48">
        <f>100*('Cuadro 11'!E22/'Cuadro 11'!C22)</f>
        <v>6.1035808230618676</v>
      </c>
      <c r="E22" s="48">
        <f>100*('Cuadro 11'!F22/'Cuadro 11'!C22)</f>
        <v>45.039818100257669</v>
      </c>
      <c r="F22" s="48">
        <f>100*('Cuadro 11'!G22/'Cuadro 11'!C22)</f>
        <v>5.939188199774204</v>
      </c>
      <c r="G22" s="48">
        <f>100*('Cuadro 11'!H22/'Cuadro 11'!C22)</f>
        <v>1.6127728681020026</v>
      </c>
      <c r="H22" s="48">
        <f>100*('Cuadro 11'!I22/'Cuadro 11'!C22)</f>
        <v>3.0881545380665618</v>
      </c>
      <c r="I22" s="48">
        <f>100*('Cuadro 11'!J22/'Cuadro 11'!C22)</f>
        <v>1.3698277899385205</v>
      </c>
      <c r="J22" s="48">
        <f>100*('Cuadro 11'!K22/'Cuadro 11'!C22)</f>
        <v>10.354817492978739</v>
      </c>
      <c r="K22" s="48">
        <f>100*('Cuadro 11'!L22/'Cuadro 11'!C22)</f>
        <v>1.2776764867932155</v>
      </c>
      <c r="L22" s="48">
        <f>100*('Cuadro 11'!M22/'Cuadro 11'!C22)</f>
        <v>6.3306484847036746</v>
      </c>
      <c r="M22" s="48">
        <f>100*('Cuadro 11'!N22/'Cuadro 11'!C22)</f>
        <v>9.8094992680853377</v>
      </c>
      <c r="N22" s="65">
        <f t="shared" si="0"/>
        <v>100</v>
      </c>
    </row>
    <row r="23" spans="1:14" ht="12.75" customHeight="1" x14ac:dyDescent="0.2">
      <c r="A23" s="162"/>
      <c r="B23" s="42" t="s">
        <v>18</v>
      </c>
      <c r="C23" s="48">
        <f>100*('Cuadro 11'!D23/'Cuadro 11'!C23)</f>
        <v>9.7601436570360356</v>
      </c>
      <c r="D23" s="48">
        <f>100*('Cuadro 11'!E23/'Cuadro 11'!C23)</f>
        <v>7.1466478209938424</v>
      </c>
      <c r="E23" s="48">
        <f>100*('Cuadro 11'!F23/'Cuadro 11'!C23)</f>
        <v>44.26867341068904</v>
      </c>
      <c r="F23" s="48">
        <f>100*('Cuadro 11'!G23/'Cuadro 11'!C23)</f>
        <v>5.659437781610416</v>
      </c>
      <c r="G23" s="48">
        <f>100*('Cuadro 11'!H23/'Cuadro 11'!C23)</f>
        <v>1.601116928452011</v>
      </c>
      <c r="H23" s="48">
        <f>100*('Cuadro 11'!I23/'Cuadro 11'!C23)</f>
        <v>2.930908657489383</v>
      </c>
      <c r="I23" s="48">
        <f>100*('Cuadro 11'!J23/'Cuadro 11'!C23)</f>
        <v>1.7470089079328837</v>
      </c>
      <c r="J23" s="48">
        <f>100*('Cuadro 11'!K23/'Cuadro 11'!C23)</f>
        <v>9.4656368633981725</v>
      </c>
      <c r="K23" s="48">
        <f>100*('Cuadro 11'!L23/'Cuadro 11'!C23)</f>
        <v>1.3334955864332882</v>
      </c>
      <c r="L23" s="48">
        <f>100*('Cuadro 11'!M23/'Cuadro 11'!C23)</f>
        <v>6.4546794745329299</v>
      </c>
      <c r="M23" s="48">
        <f>100*('Cuadro 11'!N23/'Cuadro 11'!C23)</f>
        <v>9.6322509114320063</v>
      </c>
      <c r="N23" s="65">
        <f t="shared" si="0"/>
        <v>100.00000000000001</v>
      </c>
    </row>
    <row r="24" spans="1:14" ht="12.75" customHeight="1" x14ac:dyDescent="0.2">
      <c r="A24" s="162"/>
      <c r="B24" s="42" t="s">
        <v>19</v>
      </c>
      <c r="C24" s="48">
        <f>100*('Cuadro 11'!D24/'Cuadro 11'!C24)</f>
        <v>10.262735665075153</v>
      </c>
      <c r="D24" s="48">
        <f>100*('Cuadro 11'!E24/'Cuadro 11'!C24)</f>
        <v>5.944873751742989</v>
      </c>
      <c r="E24" s="48">
        <f>100*('Cuadro 11'!F24/'Cuadro 11'!C24)</f>
        <v>43.305726862519762</v>
      </c>
      <c r="F24" s="48">
        <f>100*('Cuadro 11'!G24/'Cuadro 11'!C24)</f>
        <v>5.6625980695219411</v>
      </c>
      <c r="G24" s="48">
        <f>100*('Cuadro 11'!H24/'Cuadro 11'!C24)</f>
        <v>1.7220596474833916</v>
      </c>
      <c r="H24" s="48">
        <f>100*('Cuadro 11'!I24/'Cuadro 11'!C24)</f>
        <v>2.7476041605967501</v>
      </c>
      <c r="I24" s="48">
        <f>100*('Cuadro 11'!J24/'Cuadro 11'!C24)</f>
        <v>1.9477847032823785</v>
      </c>
      <c r="J24" s="48">
        <f>100*('Cuadro 11'!K24/'Cuadro 11'!C24)</f>
        <v>9.4978471894138039</v>
      </c>
      <c r="K24" s="48">
        <f>100*('Cuadro 11'!L24/'Cuadro 11'!C24)</f>
        <v>1.186797126474217</v>
      </c>
      <c r="L24" s="48">
        <f>100*('Cuadro 11'!M24/'Cuadro 11'!C24)</f>
        <v>6.8716505529387515</v>
      </c>
      <c r="M24" s="48">
        <f>100*('Cuadro 11'!N24/'Cuadro 11'!C24)</f>
        <v>10.85032227095088</v>
      </c>
      <c r="N24" s="65">
        <f t="shared" si="0"/>
        <v>100.00000000000001</v>
      </c>
    </row>
    <row r="25" spans="1:14" ht="12.75" customHeight="1" x14ac:dyDescent="0.2">
      <c r="A25" s="162"/>
      <c r="B25" s="42" t="s">
        <v>20</v>
      </c>
      <c r="C25" s="48">
        <f>100*('Cuadro 11'!D25/'Cuadro 11'!C25)</f>
        <v>9.8753380010643834</v>
      </c>
      <c r="D25" s="48">
        <f>100*('Cuadro 11'!E25/'Cuadro 11'!C25)</f>
        <v>7.5362322430948012</v>
      </c>
      <c r="E25" s="48">
        <f>100*('Cuadro 11'!F25/'Cuadro 11'!C25)</f>
        <v>42.718517513304633</v>
      </c>
      <c r="F25" s="48">
        <f>100*('Cuadro 11'!G25/'Cuadro 11'!C25)</f>
        <v>6.382300841923251</v>
      </c>
      <c r="G25" s="48">
        <f>100*('Cuadro 11'!H25/'Cuadro 11'!C25)</f>
        <v>1.6665817461722994</v>
      </c>
      <c r="H25" s="48">
        <f>100*('Cuadro 11'!I25/'Cuadro 11'!C25)</f>
        <v>2.3132309947065708</v>
      </c>
      <c r="I25" s="48">
        <f>100*('Cuadro 11'!J25/'Cuadro 11'!C25)</f>
        <v>2.1502593319251377</v>
      </c>
      <c r="J25" s="48">
        <f>100*('Cuadro 11'!K25/'Cuadro 11'!C25)</f>
        <v>9.5911671143180506</v>
      </c>
      <c r="K25" s="48">
        <f>100*('Cuadro 11'!L25/'Cuadro 11'!C25)</f>
        <v>1.1567647283325286</v>
      </c>
      <c r="L25" s="48">
        <f>100*('Cuadro 11'!M25/'Cuadro 11'!C25)</f>
        <v>5.9645066435635412</v>
      </c>
      <c r="M25" s="48">
        <f>100*('Cuadro 11'!N25/'Cuadro 11'!C25)</f>
        <v>10.645100841594799</v>
      </c>
      <c r="N25" s="65">
        <f t="shared" si="0"/>
        <v>100</v>
      </c>
    </row>
    <row r="26" spans="1:14" ht="12.75" customHeight="1" x14ac:dyDescent="0.2">
      <c r="A26" s="162">
        <v>2012</v>
      </c>
      <c r="B26" s="42" t="s">
        <v>9</v>
      </c>
      <c r="C26" s="48">
        <f>100*('Cuadro 11'!D26/'Cuadro 11'!C26)</f>
        <v>10.333973248898799</v>
      </c>
      <c r="D26" s="48">
        <f>100*('Cuadro 11'!E26/'Cuadro 11'!C26)</f>
        <v>7.257190789380104</v>
      </c>
      <c r="E26" s="48">
        <f>100*('Cuadro 11'!F26/'Cuadro 11'!C26)</f>
        <v>42.437688683799564</v>
      </c>
      <c r="F26" s="48">
        <f>100*('Cuadro 11'!G26/'Cuadro 11'!C26)</f>
        <v>8.2838747616438315</v>
      </c>
      <c r="G26" s="48">
        <f>100*('Cuadro 11'!H26/'Cuadro 11'!C26)</f>
        <v>1.4677777240545857</v>
      </c>
      <c r="H26" s="48">
        <f>100*('Cuadro 11'!I26/'Cuadro 11'!C26)</f>
        <v>2.8084453109535166</v>
      </c>
      <c r="I26" s="48">
        <f>100*('Cuadro 11'!J26/'Cuadro 11'!C26)</f>
        <v>1.7369964792520991</v>
      </c>
      <c r="J26" s="48">
        <f>100*('Cuadro 11'!K26/'Cuadro 11'!C26)</f>
        <v>9.291978158200271</v>
      </c>
      <c r="K26" s="48">
        <f>100*('Cuadro 11'!L26/'Cuadro 11'!C26)</f>
        <v>1.3557156587887536</v>
      </c>
      <c r="L26" s="48">
        <f>100*('Cuadro 11'!M26/'Cuadro 11'!C26)</f>
        <v>5.5441200569475342</v>
      </c>
      <c r="M26" s="48">
        <f>100*('Cuadro 11'!N26/'Cuadro 11'!C26)</f>
        <v>9.4822391280809573</v>
      </c>
      <c r="N26" s="65">
        <f t="shared" si="0"/>
        <v>100.00000000000001</v>
      </c>
    </row>
    <row r="27" spans="1:14" ht="12.75" customHeight="1" x14ac:dyDescent="0.2">
      <c r="A27" s="162"/>
      <c r="B27" s="42" t="s">
        <v>10</v>
      </c>
      <c r="C27" s="48">
        <f>100*('Cuadro 11'!D27/'Cuadro 11'!C27)</f>
        <v>9.9218594626067791</v>
      </c>
      <c r="D27" s="48">
        <f>100*('Cuadro 11'!E27/'Cuadro 11'!C27)</f>
        <v>6.0091007147993203</v>
      </c>
      <c r="E27" s="48">
        <f>100*('Cuadro 11'!F27/'Cuadro 11'!C27)</f>
        <v>43.483291168523031</v>
      </c>
      <c r="F27" s="48">
        <f>100*('Cuadro 11'!G27/'Cuadro 11'!C27)</f>
        <v>7.4505428010593429</v>
      </c>
      <c r="G27" s="48">
        <f>100*('Cuadro 11'!H27/'Cuadro 11'!C27)</f>
        <v>1.6928631414602584</v>
      </c>
      <c r="H27" s="48">
        <f>100*('Cuadro 11'!I27/'Cuadro 11'!C27)</f>
        <v>3.1309420844685487</v>
      </c>
      <c r="I27" s="48">
        <f>100*('Cuadro 11'!J27/'Cuadro 11'!C27)</f>
        <v>1.927745164713738</v>
      </c>
      <c r="J27" s="48">
        <f>100*('Cuadro 11'!K27/'Cuadro 11'!C27)</f>
        <v>10.148175925795117</v>
      </c>
      <c r="K27" s="48">
        <f>100*('Cuadro 11'!L27/'Cuadro 11'!C27)</f>
        <v>1.1137284215993315</v>
      </c>
      <c r="L27" s="48">
        <f>100*('Cuadro 11'!M27/'Cuadro 11'!C27)</f>
        <v>5.180815667412368</v>
      </c>
      <c r="M27" s="48">
        <f>100*('Cuadro 11'!N27/'Cuadro 11'!C27)</f>
        <v>9.9409354475621541</v>
      </c>
      <c r="N27" s="65">
        <f t="shared" si="0"/>
        <v>99.999999999999986</v>
      </c>
    </row>
    <row r="28" spans="1:14" ht="12.75" customHeight="1" x14ac:dyDescent="0.2">
      <c r="A28" s="162"/>
      <c r="B28" s="42" t="s">
        <v>11</v>
      </c>
      <c r="C28" s="48">
        <f>100*('Cuadro 11'!D28/'Cuadro 11'!C28)</f>
        <v>9.9681623594870459</v>
      </c>
      <c r="D28" s="48">
        <f>100*('Cuadro 11'!E28/'Cuadro 11'!C28)</f>
        <v>6.9669620445258538</v>
      </c>
      <c r="E28" s="48">
        <f>100*('Cuadro 11'!F28/'Cuadro 11'!C28)</f>
        <v>41.729709457465539</v>
      </c>
      <c r="F28" s="48">
        <f>100*('Cuadro 11'!G28/'Cuadro 11'!C28)</f>
        <v>7.5704115220541652</v>
      </c>
      <c r="G28" s="48">
        <f>100*('Cuadro 11'!H28/'Cuadro 11'!C28)</f>
        <v>1.9426529292499477</v>
      </c>
      <c r="H28" s="48">
        <f>100*('Cuadro 11'!I28/'Cuadro 11'!C28)</f>
        <v>3.5350629509452913</v>
      </c>
      <c r="I28" s="48">
        <f>100*('Cuadro 11'!J28/'Cuadro 11'!C28)</f>
        <v>2.1782944930127863</v>
      </c>
      <c r="J28" s="48">
        <f>100*('Cuadro 11'!K28/'Cuadro 11'!C28)</f>
        <v>10.472686122480289</v>
      </c>
      <c r="K28" s="48">
        <f>100*('Cuadro 11'!L28/'Cuadro 11'!C28)</f>
        <v>0.9617162799141713</v>
      </c>
      <c r="L28" s="48">
        <f>100*('Cuadro 11'!M28/'Cuadro 11'!C28)</f>
        <v>5.3651704679950489</v>
      </c>
      <c r="M28" s="48">
        <f>100*('Cuadro 11'!N28/'Cuadro 11'!C28)</f>
        <v>9.3091713728698711</v>
      </c>
      <c r="N28" s="65">
        <f t="shared" si="0"/>
        <v>99.999999999999986</v>
      </c>
    </row>
    <row r="29" spans="1:14" ht="12.75" customHeight="1" x14ac:dyDescent="0.2">
      <c r="A29" s="162"/>
      <c r="B29" s="42" t="s">
        <v>12</v>
      </c>
      <c r="C29" s="48">
        <f>100*('Cuadro 11'!D29/'Cuadro 11'!C29)</f>
        <v>9.3508097256974487</v>
      </c>
      <c r="D29" s="48">
        <f>100*('Cuadro 11'!E29/'Cuadro 11'!C29)</f>
        <v>7.3616008632080829</v>
      </c>
      <c r="E29" s="48">
        <f>100*('Cuadro 11'!F29/'Cuadro 11'!C29)</f>
        <v>39.464544215353435</v>
      </c>
      <c r="F29" s="48">
        <f>100*('Cuadro 11'!G29/'Cuadro 11'!C29)</f>
        <v>7.7163611334128888</v>
      </c>
      <c r="G29" s="48">
        <f>100*('Cuadro 11'!H29/'Cuadro 11'!C29)</f>
        <v>1.9128990755285586</v>
      </c>
      <c r="H29" s="48">
        <f>100*('Cuadro 11'!I29/'Cuadro 11'!C29)</f>
        <v>4.1728323061823609</v>
      </c>
      <c r="I29" s="48">
        <f>100*('Cuadro 11'!J29/'Cuadro 11'!C29)</f>
        <v>2.2184195781393399</v>
      </c>
      <c r="J29" s="48">
        <f>100*('Cuadro 11'!K29/'Cuadro 11'!C29)</f>
        <v>11.099378215609548</v>
      </c>
      <c r="K29" s="48">
        <f>100*('Cuadro 11'!L29/'Cuadro 11'!C29)</f>
        <v>1.0590484131017925</v>
      </c>
      <c r="L29" s="48">
        <f>100*('Cuadro 11'!M29/'Cuadro 11'!C29)</f>
        <v>5.696464819825322</v>
      </c>
      <c r="M29" s="48">
        <f>100*('Cuadro 11'!N29/'Cuadro 11'!C29)</f>
        <v>9.9476416539412007</v>
      </c>
      <c r="N29" s="65">
        <f t="shared" si="0"/>
        <v>99.999999999999972</v>
      </c>
    </row>
    <row r="30" spans="1:14" ht="12.75" customHeight="1" x14ac:dyDescent="0.2">
      <c r="A30" s="162"/>
      <c r="B30" s="42" t="s">
        <v>13</v>
      </c>
      <c r="C30" s="48">
        <f>100*('Cuadro 11'!D30/'Cuadro 11'!C30)</f>
        <v>8.7382853348013647</v>
      </c>
      <c r="D30" s="48">
        <f>100*('Cuadro 11'!E30/'Cuadro 11'!C30)</f>
        <v>6.9762966474746975</v>
      </c>
      <c r="E30" s="48">
        <f>100*('Cuadro 11'!F30/'Cuadro 11'!C30)</f>
        <v>39.856781090308587</v>
      </c>
      <c r="F30" s="48">
        <f>100*('Cuadro 11'!G30/'Cuadro 11'!C30)</f>
        <v>7.3873948603895219</v>
      </c>
      <c r="G30" s="48">
        <f>100*('Cuadro 11'!H30/'Cuadro 11'!C30)</f>
        <v>1.7556066486049509</v>
      </c>
      <c r="H30" s="48">
        <f>100*('Cuadro 11'!I30/'Cuadro 11'!C30)</f>
        <v>4.5886884378992212</v>
      </c>
      <c r="I30" s="48">
        <f>100*('Cuadro 11'!J30/'Cuadro 11'!C30)</f>
        <v>1.6348015710158679</v>
      </c>
      <c r="J30" s="48">
        <f>100*('Cuadro 11'!K30/'Cuadro 11'!C30)</f>
        <v>11.116584866819929</v>
      </c>
      <c r="K30" s="48">
        <f>100*('Cuadro 11'!L30/'Cuadro 11'!C30)</f>
        <v>1.3439804299168818</v>
      </c>
      <c r="L30" s="48">
        <f>100*('Cuadro 11'!M30/'Cuadro 11'!C30)</f>
        <v>5.9503576006756251</v>
      </c>
      <c r="M30" s="48">
        <f>100*('Cuadro 11'!N30/'Cuadro 11'!C30)</f>
        <v>10.651222512093339</v>
      </c>
      <c r="N30" s="65">
        <f t="shared" si="0"/>
        <v>100</v>
      </c>
    </row>
    <row r="31" spans="1:14" ht="12.75" customHeight="1" x14ac:dyDescent="0.2">
      <c r="A31" s="162"/>
      <c r="B31" s="42" t="s">
        <v>14</v>
      </c>
      <c r="C31" s="48">
        <f>100*('Cuadro 11'!D31/'Cuadro 11'!C31)</f>
        <v>8.6599527417762232</v>
      </c>
      <c r="D31" s="48">
        <f>100*('Cuadro 11'!E31/'Cuadro 11'!C31)</f>
        <v>7.2046998675217617</v>
      </c>
      <c r="E31" s="48">
        <f>100*('Cuadro 11'!F31/'Cuadro 11'!C31)</f>
        <v>40.40480449354574</v>
      </c>
      <c r="F31" s="48">
        <f>100*('Cuadro 11'!G31/'Cuadro 11'!C31)</f>
        <v>6.602775925172903</v>
      </c>
      <c r="G31" s="48">
        <f>100*('Cuadro 11'!H31/'Cuadro 11'!C31)</f>
        <v>1.9464433376489048</v>
      </c>
      <c r="H31" s="48">
        <f>100*('Cuadro 11'!I31/'Cuadro 11'!C31)</f>
        <v>4.6606794399595666</v>
      </c>
      <c r="I31" s="48">
        <f>100*('Cuadro 11'!J31/'Cuadro 11'!C31)</f>
        <v>1.2667136260754406</v>
      </c>
      <c r="J31" s="48">
        <f>100*('Cuadro 11'!K31/'Cuadro 11'!C31)</f>
        <v>10.349055395138155</v>
      </c>
      <c r="K31" s="48">
        <f>100*('Cuadro 11'!L31/'Cuadro 11'!C31)</f>
        <v>1.2059627806031392</v>
      </c>
      <c r="L31" s="48">
        <f>100*('Cuadro 11'!M31/'Cuadro 11'!C31)</f>
        <v>6.6337216452681469</v>
      </c>
      <c r="M31" s="48">
        <f>100*('Cuadro 11'!N31/'Cuadro 11'!C31)</f>
        <v>11.065190747290027</v>
      </c>
      <c r="N31" s="65">
        <f t="shared" si="0"/>
        <v>100.00000000000001</v>
      </c>
    </row>
    <row r="32" spans="1:14" ht="12.75" customHeight="1" x14ac:dyDescent="0.2">
      <c r="A32" s="162"/>
      <c r="B32" s="42" t="s">
        <v>15</v>
      </c>
      <c r="C32" s="48">
        <f>100*('Cuadro 11'!D32/'Cuadro 11'!C32)</f>
        <v>9.4885567074292787</v>
      </c>
      <c r="D32" s="48">
        <f>100*('Cuadro 11'!E32/'Cuadro 11'!C32)</f>
        <v>7.7422118748947595</v>
      </c>
      <c r="E32" s="48">
        <f>100*('Cuadro 11'!F32/'Cuadro 11'!C32)</f>
        <v>38.936480955373234</v>
      </c>
      <c r="F32" s="48">
        <f>100*('Cuadro 11'!G32/'Cuadro 11'!C32)</f>
        <v>6.1464274702603312</v>
      </c>
      <c r="G32" s="48">
        <f>100*('Cuadro 11'!H32/'Cuadro 11'!C32)</f>
        <v>1.8106762703312949</v>
      </c>
      <c r="H32" s="48">
        <f>100*('Cuadro 11'!I32/'Cuadro 11'!C32)</f>
        <v>4.633325124782937</v>
      </c>
      <c r="I32" s="48">
        <f>100*('Cuadro 11'!J32/'Cuadro 11'!C32)</f>
        <v>1.8509573908334593</v>
      </c>
      <c r="J32" s="48">
        <f>100*('Cuadro 11'!K32/'Cuadro 11'!C32)</f>
        <v>11.591545701487691</v>
      </c>
      <c r="K32" s="48">
        <f>100*('Cuadro 11'!L32/'Cuadro 11'!C32)</f>
        <v>1.2749611698118828</v>
      </c>
      <c r="L32" s="48">
        <f>100*('Cuadro 11'!M32/'Cuadro 11'!C32)</f>
        <v>5.9903318967153076</v>
      </c>
      <c r="M32" s="48">
        <f>100*('Cuadro 11'!N32/'Cuadro 11'!C32)</f>
        <v>10.534525438079823</v>
      </c>
      <c r="N32" s="65">
        <f t="shared" si="0"/>
        <v>100.00000000000001</v>
      </c>
    </row>
    <row r="33" spans="1:14" ht="12.75" customHeight="1" x14ac:dyDescent="0.2">
      <c r="A33" s="162"/>
      <c r="B33" s="42" t="s">
        <v>16</v>
      </c>
      <c r="C33" s="48">
        <f>100*('Cuadro 11'!D33/'Cuadro 11'!C33)</f>
        <v>8.7391300127884559</v>
      </c>
      <c r="D33" s="48">
        <f>100*('Cuadro 11'!E33/'Cuadro 11'!C33)</f>
        <v>8.102351159482275</v>
      </c>
      <c r="E33" s="48">
        <f>100*('Cuadro 11'!F33/'Cuadro 11'!C33)</f>
        <v>39.713376407820725</v>
      </c>
      <c r="F33" s="48">
        <f>100*('Cuadro 11'!G33/'Cuadro 11'!C33)</f>
        <v>5.8522022286290287</v>
      </c>
      <c r="G33" s="48">
        <f>100*('Cuadro 11'!H33/'Cuadro 11'!C33)</f>
        <v>1.7173690364548084</v>
      </c>
      <c r="H33" s="48">
        <f>100*('Cuadro 11'!I33/'Cuadro 11'!C33)</f>
        <v>4.8827191692604552</v>
      </c>
      <c r="I33" s="48">
        <f>100*('Cuadro 11'!J33/'Cuadro 11'!C33)</f>
        <v>1.5424209644290761</v>
      </c>
      <c r="J33" s="48">
        <f>100*('Cuadro 11'!K33/'Cuadro 11'!C33)</f>
        <v>12.423517117029871</v>
      </c>
      <c r="K33" s="48">
        <f>100*('Cuadro 11'!L33/'Cuadro 11'!C33)</f>
        <v>1.0847995658526211</v>
      </c>
      <c r="L33" s="48">
        <f>100*('Cuadro 11'!M33/'Cuadro 11'!C33)</f>
        <v>6.033788517061021</v>
      </c>
      <c r="M33" s="48">
        <f>100*('Cuadro 11'!N33/'Cuadro 11'!C33)</f>
        <v>9.9083258211916672</v>
      </c>
      <c r="N33" s="65">
        <f t="shared" si="0"/>
        <v>100.00000000000001</v>
      </c>
    </row>
    <row r="34" spans="1:14" ht="12.75" customHeight="1" x14ac:dyDescent="0.2">
      <c r="A34" s="162"/>
      <c r="B34" s="42" t="s">
        <v>17</v>
      </c>
      <c r="C34" s="48">
        <f>100*('Cuadro 11'!D34/'Cuadro 11'!C34)</f>
        <v>10.024839166169651</v>
      </c>
      <c r="D34" s="48">
        <f>100*('Cuadro 11'!E34/'Cuadro 11'!C34)</f>
        <v>7.3241079952770587</v>
      </c>
      <c r="E34" s="48">
        <f>100*('Cuadro 11'!F34/'Cuadro 11'!C34)</f>
        <v>39.047672894306665</v>
      </c>
      <c r="F34" s="48">
        <f>100*('Cuadro 11'!G34/'Cuadro 11'!C34)</f>
        <v>6.5796628581632293</v>
      </c>
      <c r="G34" s="48">
        <f>100*('Cuadro 11'!H34/'Cuadro 11'!C34)</f>
        <v>1.7215090749952879</v>
      </c>
      <c r="H34" s="48">
        <f>100*('Cuadro 11'!I34/'Cuadro 11'!C34)</f>
        <v>5.3505691151826715</v>
      </c>
      <c r="I34" s="48">
        <f>100*('Cuadro 11'!J34/'Cuadro 11'!C34)</f>
        <v>1.6085044245691211</v>
      </c>
      <c r="J34" s="48">
        <f>100*('Cuadro 11'!K34/'Cuadro 11'!C34)</f>
        <v>10.534485753992682</v>
      </c>
      <c r="K34" s="48">
        <f>100*('Cuadro 11'!L34/'Cuadro 11'!C34)</f>
        <v>1.1658173056332308</v>
      </c>
      <c r="L34" s="48">
        <f>100*('Cuadro 11'!M34/'Cuadro 11'!C34)</f>
        <v>6.1974587524816833</v>
      </c>
      <c r="M34" s="48">
        <f>100*('Cuadro 11'!N34/'Cuadro 11'!C34)</f>
        <v>10.445372659228703</v>
      </c>
      <c r="N34" s="65">
        <f t="shared" si="0"/>
        <v>99.999999999999972</v>
      </c>
    </row>
    <row r="35" spans="1:14" ht="12.75" customHeight="1" x14ac:dyDescent="0.2">
      <c r="A35" s="162"/>
      <c r="B35" s="42" t="s">
        <v>18</v>
      </c>
      <c r="C35" s="48">
        <f>100*('Cuadro 11'!D35/'Cuadro 11'!C35)</f>
        <v>9.3772989142072625</v>
      </c>
      <c r="D35" s="48">
        <f>100*('Cuadro 11'!E35/'Cuadro 11'!C35)</f>
        <v>7.1679804789678183</v>
      </c>
      <c r="E35" s="48">
        <f>100*('Cuadro 11'!F35/'Cuadro 11'!C35)</f>
        <v>38.600708301525152</v>
      </c>
      <c r="F35" s="48">
        <f>100*('Cuadro 11'!G35/'Cuadro 11'!C35)</f>
        <v>6.5155671213979662</v>
      </c>
      <c r="G35" s="48">
        <f>100*('Cuadro 11'!H35/'Cuadro 11'!C35)</f>
        <v>1.7065985327807918</v>
      </c>
      <c r="H35" s="48">
        <f>100*('Cuadro 11'!I35/'Cuadro 11'!C35)</f>
        <v>5.4955534359315008</v>
      </c>
      <c r="I35" s="48">
        <f>100*('Cuadro 11'!J35/'Cuadro 11'!C35)</f>
        <v>1.7555540694486456</v>
      </c>
      <c r="J35" s="48">
        <f>100*('Cuadro 11'!K35/'Cuadro 11'!C35)</f>
        <v>11.105755692706145</v>
      </c>
      <c r="K35" s="48">
        <f>100*('Cuadro 11'!L35/'Cuadro 11'!C35)</f>
        <v>1.1714604615324555</v>
      </c>
      <c r="L35" s="48">
        <f>100*('Cuadro 11'!M35/'Cuadro 11'!C35)</f>
        <v>6.8028630981411782</v>
      </c>
      <c r="M35" s="48">
        <f>100*('Cuadro 11'!N35/'Cuadro 11'!C35)</f>
        <v>10.300659893361091</v>
      </c>
      <c r="N35" s="65">
        <f t="shared" si="0"/>
        <v>100</v>
      </c>
    </row>
    <row r="36" spans="1:14" ht="12.75" customHeight="1" x14ac:dyDescent="0.2">
      <c r="A36" s="162"/>
      <c r="B36" s="42" t="s">
        <v>19</v>
      </c>
      <c r="C36" s="48">
        <f>100*('Cuadro 11'!D36/'Cuadro 11'!C36)</f>
        <v>8.9369680528390809</v>
      </c>
      <c r="D36" s="48">
        <f>100*('Cuadro 11'!E36/'Cuadro 11'!C36)</f>
        <v>7.7315105030084821</v>
      </c>
      <c r="E36" s="48">
        <f>100*('Cuadro 11'!F36/'Cuadro 11'!C36)</f>
        <v>38.074809342682173</v>
      </c>
      <c r="F36" s="48">
        <f>100*('Cuadro 11'!G36/'Cuadro 11'!C36)</f>
        <v>5.4094262042955403</v>
      </c>
      <c r="G36" s="48">
        <f>100*('Cuadro 11'!H36/'Cuadro 11'!C36)</f>
        <v>1.7756318960706143</v>
      </c>
      <c r="H36" s="48">
        <f>100*('Cuadro 11'!I36/'Cuadro 11'!C36)</f>
        <v>6.2037422845789258</v>
      </c>
      <c r="I36" s="48">
        <f>100*('Cuadro 11'!J36/'Cuadro 11'!C36)</f>
        <v>1.8591274528089972</v>
      </c>
      <c r="J36" s="48">
        <f>100*('Cuadro 11'!K36/'Cuadro 11'!C36)</f>
        <v>11.557959396820666</v>
      </c>
      <c r="K36" s="48">
        <f>100*('Cuadro 11'!L36/'Cuadro 11'!C36)</f>
        <v>0.85402317366551261</v>
      </c>
      <c r="L36" s="48">
        <f>100*('Cuadro 11'!M36/'Cuadro 11'!C36)</f>
        <v>6.0549799590157489</v>
      </c>
      <c r="M36" s="48">
        <f>100*('Cuadro 11'!N36/'Cuadro 11'!C36)</f>
        <v>11.541821734214247</v>
      </c>
      <c r="N36" s="65">
        <f t="shared" si="0"/>
        <v>99.999999999999986</v>
      </c>
    </row>
    <row r="37" spans="1:14" ht="12.75" customHeight="1" x14ac:dyDescent="0.2">
      <c r="A37" s="162"/>
      <c r="B37" s="42" t="s">
        <v>20</v>
      </c>
      <c r="C37" s="48">
        <f>100*('Cuadro 11'!D37/'Cuadro 11'!C37)</f>
        <v>8.7323823840490125</v>
      </c>
      <c r="D37" s="48">
        <f>100*('Cuadro 11'!E37/'Cuadro 11'!C37)</f>
        <v>8.3562936024062253</v>
      </c>
      <c r="E37" s="48">
        <f>100*('Cuadro 11'!F37/'Cuadro 11'!C37)</f>
        <v>36.36095117171854</v>
      </c>
      <c r="F37" s="48">
        <f>100*('Cuadro 11'!G37/'Cuadro 11'!C37)</f>
        <v>6.8561580365234507</v>
      </c>
      <c r="G37" s="48">
        <f>100*('Cuadro 11'!H37/'Cuadro 11'!C37)</f>
        <v>2.0144186544608371</v>
      </c>
      <c r="H37" s="48">
        <f>100*('Cuadro 11'!I37/'Cuadro 11'!C37)</f>
        <v>5.5687590692052513</v>
      </c>
      <c r="I37" s="48">
        <f>100*('Cuadro 11'!J37/'Cuadro 11'!C37)</f>
        <v>1.3403156407946808</v>
      </c>
      <c r="J37" s="48">
        <f>100*('Cuadro 11'!K37/'Cuadro 11'!C37)</f>
        <v>11.905947051771809</v>
      </c>
      <c r="K37" s="48">
        <f>100*('Cuadro 11'!L37/'Cuadro 11'!C37)</f>
        <v>1.1124750637460425</v>
      </c>
      <c r="L37" s="48">
        <f>100*('Cuadro 11'!M37/'Cuadro 11'!C37)</f>
        <v>5.6965687913216936</v>
      </c>
      <c r="M37" s="48">
        <f>100*('Cuadro 11'!N37/'Cuadro 11'!C37)</f>
        <v>12.055730534002473</v>
      </c>
      <c r="N37" s="65">
        <f t="shared" si="0"/>
        <v>100.00000000000003</v>
      </c>
    </row>
    <row r="38" spans="1:14" ht="12.75" customHeight="1" x14ac:dyDescent="0.2">
      <c r="A38" s="162">
        <v>2013</v>
      </c>
      <c r="B38" s="42" t="s">
        <v>9</v>
      </c>
      <c r="C38" s="48">
        <f>100*('Cuadro 11'!D38/'Cuadro 11'!C38)</f>
        <v>8.4369618210109092</v>
      </c>
      <c r="D38" s="48">
        <f>100*('Cuadro 11'!E38/'Cuadro 11'!C38)</f>
        <v>8.3096135398665254</v>
      </c>
      <c r="E38" s="48">
        <f>100*('Cuadro 11'!F38/'Cuadro 11'!C38)</f>
        <v>36.403684829785668</v>
      </c>
      <c r="F38" s="48">
        <f>100*('Cuadro 11'!G38/'Cuadro 11'!C38)</f>
        <v>7.7297765574680435</v>
      </c>
      <c r="G38" s="48">
        <f>100*('Cuadro 11'!H38/'Cuadro 11'!C38)</f>
        <v>1.880907328460572</v>
      </c>
      <c r="H38" s="48">
        <f>100*('Cuadro 11'!I38/'Cuadro 11'!C38)</f>
        <v>5.4530094519234007</v>
      </c>
      <c r="I38" s="48">
        <f>100*('Cuadro 11'!J38/'Cuadro 11'!C38)</f>
        <v>1.8725340143891465</v>
      </c>
      <c r="J38" s="48">
        <f>100*('Cuadro 11'!K38/'Cuadro 11'!C38)</f>
        <v>11.012733964657997</v>
      </c>
      <c r="K38" s="48">
        <f>100*('Cuadro 11'!L38/'Cuadro 11'!C38)</f>
        <v>1.2679786994512694</v>
      </c>
      <c r="L38" s="48">
        <f>100*('Cuadro 11'!M38/'Cuadro 11'!C38)</f>
        <v>6.6163758880320316</v>
      </c>
      <c r="M38" s="48">
        <f>100*('Cuadro 11'!N38/'Cuadro 11'!C38)</f>
        <v>11.016423904954422</v>
      </c>
      <c r="N38" s="65">
        <f t="shared" si="0"/>
        <v>99.999999999999972</v>
      </c>
    </row>
    <row r="39" spans="1:14" ht="12.75" customHeight="1" x14ac:dyDescent="0.2">
      <c r="A39" s="162"/>
      <c r="B39" s="42" t="s">
        <v>10</v>
      </c>
      <c r="C39" s="48">
        <f>100*('Cuadro 11'!D39/'Cuadro 11'!C39)</f>
        <v>8.8346368646553497</v>
      </c>
      <c r="D39" s="48">
        <f>100*('Cuadro 11'!E39/'Cuadro 11'!C39)</f>
        <v>6.8031426966850592</v>
      </c>
      <c r="E39" s="48">
        <f>100*('Cuadro 11'!F39/'Cuadro 11'!C39)</f>
        <v>37.057265078957073</v>
      </c>
      <c r="F39" s="48">
        <f>100*('Cuadro 11'!G39/'Cuadro 11'!C39)</f>
        <v>7.0661348778584836</v>
      </c>
      <c r="G39" s="48">
        <f>100*('Cuadro 11'!H39/'Cuadro 11'!C39)</f>
        <v>1.95391027720038</v>
      </c>
      <c r="H39" s="48">
        <f>100*('Cuadro 11'!I39/'Cuadro 11'!C39)</f>
        <v>5.6209462214503327</v>
      </c>
      <c r="I39" s="48">
        <f>100*('Cuadro 11'!J39/'Cuadro 11'!C39)</f>
        <v>2.1466181297970293</v>
      </c>
      <c r="J39" s="48">
        <f>100*('Cuadro 11'!K39/'Cuadro 11'!C39)</f>
        <v>10.995476572468178</v>
      </c>
      <c r="K39" s="48">
        <f>100*('Cuadro 11'!L39/'Cuadro 11'!C39)</f>
        <v>1.5433094048462963</v>
      </c>
      <c r="L39" s="48">
        <f>100*('Cuadro 11'!M39/'Cuadro 11'!C39)</f>
        <v>6.4371820264568695</v>
      </c>
      <c r="M39" s="48">
        <f>100*('Cuadro 11'!N39/'Cuadro 11'!C39)</f>
        <v>11.541377849624949</v>
      </c>
      <c r="N39" s="65">
        <f t="shared" si="0"/>
        <v>100</v>
      </c>
    </row>
    <row r="40" spans="1:14" ht="12.75" customHeight="1" x14ac:dyDescent="0.2">
      <c r="A40" s="162"/>
      <c r="B40" s="42" t="s">
        <v>11</v>
      </c>
      <c r="C40" s="48">
        <f>100*('Cuadro 11'!D40/'Cuadro 11'!C40)</f>
        <v>8.1792200914579158</v>
      </c>
      <c r="D40" s="48">
        <f>100*('Cuadro 11'!E40/'Cuadro 11'!C40)</f>
        <v>7.670778190171208</v>
      </c>
      <c r="E40" s="48">
        <f>100*('Cuadro 11'!F40/'Cuadro 11'!C40)</f>
        <v>36.303506831165365</v>
      </c>
      <c r="F40" s="48">
        <f>100*('Cuadro 11'!G40/'Cuadro 11'!C40)</f>
        <v>6.557484681085592</v>
      </c>
      <c r="G40" s="48">
        <f>100*('Cuadro 11'!H40/'Cuadro 11'!C40)</f>
        <v>1.9620134731183303</v>
      </c>
      <c r="H40" s="48">
        <f>100*('Cuadro 11'!I40/'Cuadro 11'!C40)</f>
        <v>5.221812756456778</v>
      </c>
      <c r="I40" s="48">
        <f>100*('Cuadro 11'!J40/'Cuadro 11'!C40)</f>
        <v>2.6023563911930125</v>
      </c>
      <c r="J40" s="48">
        <f>100*('Cuadro 11'!K40/'Cuadro 11'!C40)</f>
        <v>11.323716879215652</v>
      </c>
      <c r="K40" s="48">
        <f>100*('Cuadro 11'!L40/'Cuadro 11'!C40)</f>
        <v>1.3053576945198979</v>
      </c>
      <c r="L40" s="48">
        <f>100*('Cuadro 11'!M40/'Cuadro 11'!C40)</f>
        <v>6.7929400194475269</v>
      </c>
      <c r="M40" s="48">
        <f>100*('Cuadro 11'!N40/'Cuadro 11'!C40)</f>
        <v>12.080812992168713</v>
      </c>
      <c r="N40" s="65">
        <f t="shared" si="0"/>
        <v>100</v>
      </c>
    </row>
    <row r="41" spans="1:14" ht="12.75" customHeight="1" x14ac:dyDescent="0.2">
      <c r="A41" s="162"/>
      <c r="B41" s="42" t="s">
        <v>12</v>
      </c>
      <c r="C41" s="48">
        <f>100*('Cuadro 11'!D41/'Cuadro 11'!C41)</f>
        <v>8.8310445045592232</v>
      </c>
      <c r="D41" s="48">
        <f>100*('Cuadro 11'!E41/'Cuadro 11'!C41)</f>
        <v>6.7662056852260228</v>
      </c>
      <c r="E41" s="48">
        <f>100*('Cuadro 11'!F41/'Cuadro 11'!C41)</f>
        <v>36.96180359960541</v>
      </c>
      <c r="F41" s="48">
        <f>100*('Cuadro 11'!G41/'Cuadro 11'!C41)</f>
        <v>6.6477919352902193</v>
      </c>
      <c r="G41" s="48">
        <f>100*('Cuadro 11'!H41/'Cuadro 11'!C41)</f>
        <v>1.7769313218463116</v>
      </c>
      <c r="H41" s="48">
        <f>100*('Cuadro 11'!I41/'Cuadro 11'!C41)</f>
        <v>5.2547170338024136</v>
      </c>
      <c r="I41" s="48">
        <f>100*('Cuadro 11'!J41/'Cuadro 11'!C41)</f>
        <v>2.7771552175318814</v>
      </c>
      <c r="J41" s="48">
        <f>100*('Cuadro 11'!K41/'Cuadro 11'!C41)</f>
        <v>10.761913824973957</v>
      </c>
      <c r="K41" s="48">
        <f>100*('Cuadro 11'!L41/'Cuadro 11'!C41)</f>
        <v>0.74786559054988877</v>
      </c>
      <c r="L41" s="48">
        <f>100*('Cuadro 11'!M41/'Cuadro 11'!C41)</f>
        <v>6.4133878134246203</v>
      </c>
      <c r="M41" s="48">
        <f>100*('Cuadro 11'!N41/'Cuadro 11'!C41)</f>
        <v>13.061183473190074</v>
      </c>
      <c r="N41" s="65">
        <f t="shared" si="0"/>
        <v>100.00000000000003</v>
      </c>
    </row>
    <row r="42" spans="1:14" ht="12.75" customHeight="1" x14ac:dyDescent="0.2">
      <c r="A42" s="162"/>
      <c r="B42" s="42" t="s">
        <v>13</v>
      </c>
      <c r="C42" s="48">
        <f>100*('Cuadro 11'!D42/'Cuadro 11'!C42)</f>
        <v>9.3453367278717927</v>
      </c>
      <c r="D42" s="48">
        <f>100*('Cuadro 11'!E42/'Cuadro 11'!C42)</f>
        <v>6.237082677766324</v>
      </c>
      <c r="E42" s="48">
        <f>100*('Cuadro 11'!F42/'Cuadro 11'!C42)</f>
        <v>38.021150843808776</v>
      </c>
      <c r="F42" s="48">
        <f>100*('Cuadro 11'!G42/'Cuadro 11'!C42)</f>
        <v>6.0682973769825193</v>
      </c>
      <c r="G42" s="48">
        <f>100*('Cuadro 11'!H42/'Cuadro 11'!C42)</f>
        <v>1.9221888461485992</v>
      </c>
      <c r="H42" s="48">
        <f>100*('Cuadro 11'!I42/'Cuadro 11'!C42)</f>
        <v>5.3736348071318769</v>
      </c>
      <c r="I42" s="48">
        <f>100*('Cuadro 11'!J42/'Cuadro 11'!C42)</f>
        <v>3.5071041790015718</v>
      </c>
      <c r="J42" s="48">
        <f>100*('Cuadro 11'!K42/'Cuadro 11'!C42)</f>
        <v>10.115198143991913</v>
      </c>
      <c r="K42" s="48">
        <f>100*('Cuadro 11'!L42/'Cuadro 11'!C42)</f>
        <v>0.7145090684840798</v>
      </c>
      <c r="L42" s="48">
        <f>100*('Cuadro 11'!M42/'Cuadro 11'!C42)</f>
        <v>6.6644987720269793</v>
      </c>
      <c r="M42" s="48">
        <f>100*('Cuadro 11'!N42/'Cuadro 11'!C42)</f>
        <v>12.030998556785573</v>
      </c>
      <c r="N42" s="65">
        <f t="shared" si="0"/>
        <v>100</v>
      </c>
    </row>
    <row r="43" spans="1:14" ht="12.75" customHeight="1" x14ac:dyDescent="0.2">
      <c r="A43" s="162"/>
      <c r="B43" s="42" t="s">
        <v>14</v>
      </c>
      <c r="C43" s="48">
        <f>100*('Cuadro 11'!D43/'Cuadro 11'!C43)</f>
        <v>9.6521621623347968</v>
      </c>
      <c r="D43" s="48">
        <f>100*('Cuadro 11'!E43/'Cuadro 11'!C43)</f>
        <v>5.5541990741537628</v>
      </c>
      <c r="E43" s="48">
        <f>100*('Cuadro 11'!F43/'Cuadro 11'!C43)</f>
        <v>38.179188916109673</v>
      </c>
      <c r="F43" s="48">
        <f>100*('Cuadro 11'!G43/'Cuadro 11'!C43)</f>
        <v>4.9427966591763965</v>
      </c>
      <c r="G43" s="48">
        <f>100*('Cuadro 11'!H43/'Cuadro 11'!C43)</f>
        <v>1.7357383661654611</v>
      </c>
      <c r="H43" s="48">
        <f>100*('Cuadro 11'!I43/'Cuadro 11'!C43)</f>
        <v>6.0141124462236943</v>
      </c>
      <c r="I43" s="48">
        <f>100*('Cuadro 11'!J43/'Cuadro 11'!C43)</f>
        <v>2.9431942786873124</v>
      </c>
      <c r="J43" s="48">
        <f>100*('Cuadro 11'!K43/'Cuadro 11'!C43)</f>
        <v>10.893755784886187</v>
      </c>
      <c r="K43" s="48">
        <f>100*('Cuadro 11'!L43/'Cuadro 11'!C43)</f>
        <v>1.041185164448398</v>
      </c>
      <c r="L43" s="48">
        <f>100*('Cuadro 11'!M43/'Cuadro 11'!C43)</f>
        <v>6.5471758829426046</v>
      </c>
      <c r="M43" s="48">
        <f>100*('Cuadro 11'!N43/'Cuadro 11'!C43)</f>
        <v>12.496491264871711</v>
      </c>
      <c r="N43" s="65">
        <f t="shared" si="0"/>
        <v>100</v>
      </c>
    </row>
    <row r="44" spans="1:14" ht="12.75" customHeight="1" x14ac:dyDescent="0.2">
      <c r="A44" s="162"/>
      <c r="B44" s="42" t="s">
        <v>15</v>
      </c>
      <c r="C44" s="48">
        <f>100*('Cuadro 11'!D44/'Cuadro 11'!C44)</f>
        <v>9.4937771517523881</v>
      </c>
      <c r="D44" s="48">
        <f>100*('Cuadro 11'!E44/'Cuadro 11'!C44)</f>
        <v>6.903918919083349</v>
      </c>
      <c r="E44" s="48">
        <f>100*('Cuadro 11'!F44/'Cuadro 11'!C44)</f>
        <v>37.342920323143247</v>
      </c>
      <c r="F44" s="48">
        <f>100*('Cuadro 11'!G44/'Cuadro 11'!C44)</f>
        <v>5.8342822468317728</v>
      </c>
      <c r="G44" s="48">
        <f>100*('Cuadro 11'!H44/'Cuadro 11'!C44)</f>
        <v>1.3946873958640833</v>
      </c>
      <c r="H44" s="48">
        <f>100*('Cuadro 11'!I44/'Cuadro 11'!C44)</f>
        <v>6.5260110762462311</v>
      </c>
      <c r="I44" s="48">
        <f>100*('Cuadro 11'!J44/'Cuadro 11'!C44)</f>
        <v>3.1425762015882799</v>
      </c>
      <c r="J44" s="48">
        <f>100*('Cuadro 11'!K44/'Cuadro 11'!C44)</f>
        <v>8.9445575892275944</v>
      </c>
      <c r="K44" s="48">
        <f>100*('Cuadro 11'!L44/'Cuadro 11'!C44)</f>
        <v>1.316216906422482</v>
      </c>
      <c r="L44" s="48">
        <f>100*('Cuadro 11'!M44/'Cuadro 11'!C44)</f>
        <v>6.6807768198999504</v>
      </c>
      <c r="M44" s="48">
        <f>100*('Cuadro 11'!N44/'Cuadro 11'!C44)</f>
        <v>12.420275369940622</v>
      </c>
      <c r="N44" s="65">
        <f t="shared" si="0"/>
        <v>100.00000000000001</v>
      </c>
    </row>
    <row r="45" spans="1:14" ht="12.75" customHeight="1" x14ac:dyDescent="0.2">
      <c r="A45" s="162"/>
      <c r="B45" s="42" t="s">
        <v>16</v>
      </c>
      <c r="C45" s="48">
        <f>100*('Cuadro 11'!D45/'Cuadro 11'!C45)</f>
        <v>9.851590400795061</v>
      </c>
      <c r="D45" s="48">
        <f>100*('Cuadro 11'!E45/'Cuadro 11'!C45)</f>
        <v>7.6649579195047348</v>
      </c>
      <c r="E45" s="48">
        <f>100*('Cuadro 11'!F45/'Cuadro 11'!C45)</f>
        <v>35.683341862951572</v>
      </c>
      <c r="F45" s="48">
        <f>100*('Cuadro 11'!G45/'Cuadro 11'!C45)</f>
        <v>5.9745113542359025</v>
      </c>
      <c r="G45" s="48">
        <f>100*('Cuadro 11'!H45/'Cuadro 11'!C45)</f>
        <v>0.93470483513754044</v>
      </c>
      <c r="H45" s="48">
        <f>100*('Cuadro 11'!I45/'Cuadro 11'!C45)</f>
        <v>5.747661430820588</v>
      </c>
      <c r="I45" s="48">
        <f>100*('Cuadro 11'!J45/'Cuadro 11'!C45)</f>
        <v>3.1186076832753638</v>
      </c>
      <c r="J45" s="48">
        <f>100*('Cuadro 11'!K45/'Cuadro 11'!C45)</f>
        <v>7.616131965329326</v>
      </c>
      <c r="K45" s="48">
        <f>100*('Cuadro 11'!L45/'Cuadro 11'!C45)</f>
        <v>1.5535773756580911</v>
      </c>
      <c r="L45" s="48">
        <f>100*('Cuadro 11'!M45/'Cuadro 11'!C45)</f>
        <v>7.1390985113900465</v>
      </c>
      <c r="M45" s="48">
        <f>100*('Cuadro 11'!N45/'Cuadro 11'!C45)</f>
        <v>14.715816660901778</v>
      </c>
      <c r="N45" s="65">
        <f t="shared" si="0"/>
        <v>100</v>
      </c>
    </row>
    <row r="46" spans="1:14" ht="12.75" customHeight="1" x14ac:dyDescent="0.2">
      <c r="A46" s="162"/>
      <c r="B46" s="42" t="s">
        <v>17</v>
      </c>
      <c r="C46" s="48">
        <f>100*('Cuadro 11'!D46/'Cuadro 11'!C46)</f>
        <v>10.6059747666649</v>
      </c>
      <c r="D46" s="48">
        <f>100*('Cuadro 11'!E46/'Cuadro 11'!C46)</f>
        <v>6.0957053705054687</v>
      </c>
      <c r="E46" s="48">
        <f>100*('Cuadro 11'!F46/'Cuadro 11'!C46)</f>
        <v>34.893783538529505</v>
      </c>
      <c r="F46" s="48">
        <f>100*('Cuadro 11'!G46/'Cuadro 11'!C46)</f>
        <v>5.5365632012780397</v>
      </c>
      <c r="G46" s="48">
        <f>100*('Cuadro 11'!H46/'Cuadro 11'!C46)</f>
        <v>1.6908330817998405</v>
      </c>
      <c r="H46" s="48">
        <f>100*('Cuadro 11'!I46/'Cuadro 11'!C46)</f>
        <v>6.2233331334261637</v>
      </c>
      <c r="I46" s="48">
        <f>100*('Cuadro 11'!J46/'Cuadro 11'!C46)</f>
        <v>3.4333658545054697</v>
      </c>
      <c r="J46" s="48">
        <f>100*('Cuadro 11'!K46/'Cuadro 11'!C46)</f>
        <v>7.5287536098173389</v>
      </c>
      <c r="K46" s="48">
        <f>100*('Cuadro 11'!L46/'Cuadro 11'!C46)</f>
        <v>1.5384917810805818</v>
      </c>
      <c r="L46" s="48">
        <f>100*('Cuadro 11'!M46/'Cuadro 11'!C46)</f>
        <v>7.2036534422514036</v>
      </c>
      <c r="M46" s="48">
        <f>100*('Cuadro 11'!N46/'Cuadro 11'!C46)</f>
        <v>15.249542220141294</v>
      </c>
      <c r="N46" s="65">
        <f t="shared" si="0"/>
        <v>100.00000000000001</v>
      </c>
    </row>
    <row r="47" spans="1:14" ht="12.75" customHeight="1" x14ac:dyDescent="0.2">
      <c r="A47" s="162"/>
      <c r="B47" s="42" t="s">
        <v>18</v>
      </c>
      <c r="C47" s="48">
        <f>100*('Cuadro 11'!D47/'Cuadro 11'!C47)</f>
        <v>10.476796659557861</v>
      </c>
      <c r="D47" s="48">
        <f>100*('Cuadro 11'!E47/'Cuadro 11'!C47)</f>
        <v>6.3395757828315471</v>
      </c>
      <c r="E47" s="48">
        <f>100*('Cuadro 11'!F47/'Cuadro 11'!C47)</f>
        <v>34.163116572627608</v>
      </c>
      <c r="F47" s="48">
        <f>100*('Cuadro 11'!G47/'Cuadro 11'!C47)</f>
        <v>6.1024662308487612</v>
      </c>
      <c r="G47" s="48">
        <f>100*('Cuadro 11'!H47/'Cuadro 11'!C47)</f>
        <v>1.6655532843183742</v>
      </c>
      <c r="H47" s="48">
        <f>100*('Cuadro 11'!I47/'Cuadro 11'!C47)</f>
        <v>5.8267487675721163</v>
      </c>
      <c r="I47" s="48">
        <f>100*('Cuadro 11'!J47/'Cuadro 11'!C47)</f>
        <v>4.0749352316032699</v>
      </c>
      <c r="J47" s="48">
        <f>100*('Cuadro 11'!K47/'Cuadro 11'!C47)</f>
        <v>7.4413269525344869</v>
      </c>
      <c r="K47" s="48">
        <f>100*('Cuadro 11'!L47/'Cuadro 11'!C47)</f>
        <v>2.0634927337032862</v>
      </c>
      <c r="L47" s="48">
        <f>100*('Cuadro 11'!M47/'Cuadro 11'!C47)</f>
        <v>6.1798707781527602</v>
      </c>
      <c r="M47" s="48">
        <f>100*('Cuadro 11'!N47/'Cuadro 11'!C47)</f>
        <v>15.666117006249911</v>
      </c>
      <c r="N47" s="65">
        <f t="shared" si="0"/>
        <v>99.999999999999972</v>
      </c>
    </row>
    <row r="48" spans="1:14" ht="12.75" customHeight="1" x14ac:dyDescent="0.2">
      <c r="A48" s="162"/>
      <c r="B48" s="42" t="s">
        <v>19</v>
      </c>
      <c r="C48" s="48">
        <f>100*('Cuadro 11'!D48/'Cuadro 11'!C48)</f>
        <v>9.2419212451387551</v>
      </c>
      <c r="D48" s="48">
        <f>100*('Cuadro 11'!E48/'Cuadro 11'!C48)</f>
        <v>6.9169195541248589</v>
      </c>
      <c r="E48" s="48">
        <f>100*('Cuadro 11'!F48/'Cuadro 11'!C48)</f>
        <v>32.792919634290051</v>
      </c>
      <c r="F48" s="48">
        <f>100*('Cuadro 11'!G48/'Cuadro 11'!C48)</f>
        <v>6.2772596637698781</v>
      </c>
      <c r="G48" s="48">
        <f>100*('Cuadro 11'!H48/'Cuadro 11'!C48)</f>
        <v>1.7341573600701761</v>
      </c>
      <c r="H48" s="48">
        <f>100*('Cuadro 11'!I48/'Cuadro 11'!C48)</f>
        <v>6.5834735938465716</v>
      </c>
      <c r="I48" s="48">
        <f>100*('Cuadro 11'!J48/'Cuadro 11'!C48)</f>
        <v>4.0261078680806275</v>
      </c>
      <c r="J48" s="48">
        <f>100*('Cuadro 11'!K48/'Cuadro 11'!C48)</f>
        <v>7.8397309577477854</v>
      </c>
      <c r="K48" s="48">
        <f>100*('Cuadro 11'!L48/'Cuadro 11'!C48)</f>
        <v>1.9370420017667174</v>
      </c>
      <c r="L48" s="48">
        <f>100*('Cuadro 11'!M48/'Cuadro 11'!C48)</f>
        <v>6.15431454951778</v>
      </c>
      <c r="M48" s="48">
        <f>100*('Cuadro 11'!N48/'Cuadro 11'!C48)</f>
        <v>16.496153571646804</v>
      </c>
      <c r="N48" s="65">
        <f t="shared" si="0"/>
        <v>100</v>
      </c>
    </row>
    <row r="49" spans="1:14" ht="12.75" customHeight="1" x14ac:dyDescent="0.2">
      <c r="A49" s="162"/>
      <c r="B49" s="42" t="s">
        <v>20</v>
      </c>
      <c r="C49" s="48">
        <f>100*('Cuadro 11'!D49/'Cuadro 11'!C49)</f>
        <v>8.9001037985114309</v>
      </c>
      <c r="D49" s="48">
        <f>100*('Cuadro 11'!E49/'Cuadro 11'!C49)</f>
        <v>7.4343757516055957</v>
      </c>
      <c r="E49" s="48">
        <f>100*('Cuadro 11'!F49/'Cuadro 11'!C49)</f>
        <v>33.681555114549369</v>
      </c>
      <c r="F49" s="48">
        <f>100*('Cuadro 11'!G49/'Cuadro 11'!C49)</f>
        <v>8.1634121991060073</v>
      </c>
      <c r="G49" s="48">
        <f>100*('Cuadro 11'!H49/'Cuadro 11'!C49)</f>
        <v>2.0382607606287326</v>
      </c>
      <c r="H49" s="48">
        <f>100*('Cuadro 11'!I49/'Cuadro 11'!C49)</f>
        <v>6.1346532949971095</v>
      </c>
      <c r="I49" s="48">
        <f>100*('Cuadro 11'!J49/'Cuadro 11'!C49)</f>
        <v>2.9803884458312524</v>
      </c>
      <c r="J49" s="48">
        <f>100*('Cuadro 11'!K49/'Cuadro 11'!C49)</f>
        <v>8.5130778822708795</v>
      </c>
      <c r="K49" s="48">
        <f>100*('Cuadro 11'!L49/'Cuadro 11'!C49)</f>
        <v>1.9176398473453811</v>
      </c>
      <c r="L49" s="48">
        <f>100*('Cuadro 11'!M49/'Cuadro 11'!C49)</f>
        <v>6.1867592341012561</v>
      </c>
      <c r="M49" s="48">
        <f>100*('Cuadro 11'!N49/'Cuadro 11'!C49)</f>
        <v>14.049773671053007</v>
      </c>
      <c r="N49" s="65">
        <f t="shared" si="0"/>
        <v>100.00000000000001</v>
      </c>
    </row>
    <row r="50" spans="1:14" ht="12.75" customHeight="1" x14ac:dyDescent="0.2">
      <c r="A50" s="162">
        <v>2014</v>
      </c>
      <c r="B50" s="42" t="s">
        <v>9</v>
      </c>
      <c r="C50" s="48">
        <f>100*('Cuadro 11'!D50/'Cuadro 11'!C50)</f>
        <v>8.6140491003339861</v>
      </c>
      <c r="D50" s="48">
        <f>100*('Cuadro 11'!E50/'Cuadro 11'!C50)</f>
        <v>7.8823967457472266</v>
      </c>
      <c r="E50" s="48">
        <f>100*('Cuadro 11'!F50/'Cuadro 11'!C50)</f>
        <v>34.48676460845126</v>
      </c>
      <c r="F50" s="48">
        <f>100*('Cuadro 11'!G50/'Cuadro 11'!C50)</f>
        <v>8.7538123465637625</v>
      </c>
      <c r="G50" s="48">
        <f>100*('Cuadro 11'!H50/'Cuadro 11'!C50)</f>
        <v>2.1511692479560502</v>
      </c>
      <c r="H50" s="48">
        <f>100*('Cuadro 11'!I50/'Cuadro 11'!C50)</f>
        <v>6.4221797794199205</v>
      </c>
      <c r="I50" s="48">
        <f>100*('Cuadro 11'!J50/'Cuadro 11'!C50)</f>
        <v>2.8085520618684008</v>
      </c>
      <c r="J50" s="48">
        <f>100*('Cuadro 11'!K50/'Cuadro 11'!C50)</f>
        <v>8.0108662672192708</v>
      </c>
      <c r="K50" s="48">
        <f>100*('Cuadro 11'!L50/'Cuadro 11'!C50)</f>
        <v>2.2283950569617699</v>
      </c>
      <c r="L50" s="48">
        <f>100*('Cuadro 11'!M50/'Cuadro 11'!C50)</f>
        <v>6.4646610961930531</v>
      </c>
      <c r="M50" s="48">
        <f>100*('Cuadro 11'!N50/'Cuadro 11'!C50)</f>
        <v>12.177153689285289</v>
      </c>
      <c r="N50" s="65">
        <f t="shared" si="0"/>
        <v>99.999999999999986</v>
      </c>
    </row>
    <row r="51" spans="1:14" ht="12.75" customHeight="1" x14ac:dyDescent="0.2">
      <c r="A51" s="162"/>
      <c r="B51" s="42" t="s">
        <v>10</v>
      </c>
      <c r="C51" s="48">
        <f>100*('Cuadro 11'!D51/'Cuadro 11'!C51)</f>
        <v>9.2977913569137254</v>
      </c>
      <c r="D51" s="48">
        <f>100*('Cuadro 11'!E51/'Cuadro 11'!C51)</f>
        <v>6.9413614644221839</v>
      </c>
      <c r="E51" s="48">
        <f>100*('Cuadro 11'!F51/'Cuadro 11'!C51)</f>
        <v>33.872908644472467</v>
      </c>
      <c r="F51" s="48">
        <f>100*('Cuadro 11'!G51/'Cuadro 11'!C51)</f>
        <v>8.6206010723829127</v>
      </c>
      <c r="G51" s="48">
        <f>100*('Cuadro 11'!H51/'Cuadro 11'!C51)</f>
        <v>1.9898742245868846</v>
      </c>
      <c r="H51" s="48">
        <f>100*('Cuadro 11'!I51/'Cuadro 11'!C51)</f>
        <v>6.1671867208316753</v>
      </c>
      <c r="I51" s="48">
        <f>100*('Cuadro 11'!J51/'Cuadro 11'!C51)</f>
        <v>2.896820857243624</v>
      </c>
      <c r="J51" s="48">
        <f>100*('Cuadro 11'!K51/'Cuadro 11'!C51)</f>
        <v>8.7357703023320372</v>
      </c>
      <c r="K51" s="48">
        <f>100*('Cuadro 11'!L51/'Cuadro 11'!C51)</f>
        <v>2.1814804272605284</v>
      </c>
      <c r="L51" s="48">
        <f>100*('Cuadro 11'!M51/'Cuadro 11'!C51)</f>
        <v>6.1246480437411766</v>
      </c>
      <c r="M51" s="48">
        <f>100*('Cuadro 11'!N51/'Cuadro 11'!C51)</f>
        <v>13.17155688581278</v>
      </c>
      <c r="N51" s="65">
        <f t="shared" si="0"/>
        <v>100</v>
      </c>
    </row>
    <row r="52" spans="1:14" ht="12.75" customHeight="1" x14ac:dyDescent="0.2">
      <c r="A52" s="162"/>
      <c r="B52" s="42" t="s">
        <v>11</v>
      </c>
      <c r="C52" s="48">
        <f>100*('Cuadro 11'!D52/'Cuadro 11'!C52)</f>
        <v>9.562507684780968</v>
      </c>
      <c r="D52" s="48">
        <f>100*('Cuadro 11'!E52/'Cuadro 11'!C52)</f>
        <v>7.3341145984808236</v>
      </c>
      <c r="E52" s="48">
        <f>100*('Cuadro 11'!F52/'Cuadro 11'!C52)</f>
        <v>35.775271901093561</v>
      </c>
      <c r="F52" s="48">
        <f>100*('Cuadro 11'!G52/'Cuadro 11'!C52)</f>
        <v>7.8364907044713483</v>
      </c>
      <c r="G52" s="48">
        <f>100*('Cuadro 11'!H52/'Cuadro 11'!C52)</f>
        <v>1.9463028542598075</v>
      </c>
      <c r="H52" s="48">
        <f>100*('Cuadro 11'!I52/'Cuadro 11'!C52)</f>
        <v>5.9115089018833586</v>
      </c>
      <c r="I52" s="48">
        <f>100*('Cuadro 11'!J52/'Cuadro 11'!C52)</f>
        <v>2.5793742165312228</v>
      </c>
      <c r="J52" s="48">
        <f>100*('Cuadro 11'!K52/'Cuadro 11'!C52)</f>
        <v>8.0581418454995486</v>
      </c>
      <c r="K52" s="48">
        <f>100*('Cuadro 11'!L52/'Cuadro 11'!C52)</f>
        <v>2.0636726283370272</v>
      </c>
      <c r="L52" s="48">
        <f>100*('Cuadro 11'!M52/'Cuadro 11'!C52)</f>
        <v>5.4583818807263311</v>
      </c>
      <c r="M52" s="48">
        <f>100*('Cuadro 11'!N52/'Cuadro 11'!C52)</f>
        <v>13.474232783936015</v>
      </c>
      <c r="N52" s="65">
        <f t="shared" si="0"/>
        <v>100.00000000000001</v>
      </c>
    </row>
    <row r="53" spans="1:14" ht="12.75" customHeight="1" x14ac:dyDescent="0.2">
      <c r="A53" s="162"/>
      <c r="B53" s="42" t="s">
        <v>12</v>
      </c>
      <c r="C53" s="48">
        <f>100*('Cuadro 11'!D53/'Cuadro 11'!C53)</f>
        <v>10.662332526187317</v>
      </c>
      <c r="D53" s="48">
        <f>100*('Cuadro 11'!E53/'Cuadro 11'!C53)</f>
        <v>8.7928286812996905</v>
      </c>
      <c r="E53" s="48">
        <f>100*('Cuadro 11'!F53/'Cuadro 11'!C53)</f>
        <v>37.057975462558687</v>
      </c>
      <c r="F53" s="48">
        <f>100*('Cuadro 11'!G53/'Cuadro 11'!C53)</f>
        <v>7.4527315490893216</v>
      </c>
      <c r="G53" s="48">
        <f>100*('Cuadro 11'!H53/'Cuadro 11'!C53)</f>
        <v>1.7439527703597149</v>
      </c>
      <c r="H53" s="48">
        <f>100*('Cuadro 11'!I53/'Cuadro 11'!C53)</f>
        <v>5.6311673990268254</v>
      </c>
      <c r="I53" s="48">
        <f>100*('Cuadro 11'!J53/'Cuadro 11'!C53)</f>
        <v>2.1829944783824318</v>
      </c>
      <c r="J53" s="48">
        <f>100*('Cuadro 11'!K53/'Cuadro 11'!C53)</f>
        <v>7.8885274736595692</v>
      </c>
      <c r="K53" s="48">
        <f>100*('Cuadro 11'!L53/'Cuadro 11'!C53)</f>
        <v>1.4938931505297193</v>
      </c>
      <c r="L53" s="48">
        <f>100*('Cuadro 11'!M53/'Cuadro 11'!C53)</f>
        <v>5.4331266908181064</v>
      </c>
      <c r="M53" s="48">
        <f>100*('Cuadro 11'!N53/'Cuadro 11'!C53)</f>
        <v>11.660469818088623</v>
      </c>
      <c r="N53" s="65">
        <f t="shared" si="0"/>
        <v>99.999999999999986</v>
      </c>
    </row>
    <row r="54" spans="1:14" ht="12.75" customHeight="1" x14ac:dyDescent="0.2">
      <c r="A54" s="162"/>
      <c r="B54" s="42" t="s">
        <v>13</v>
      </c>
      <c r="C54" s="48">
        <f>100*('Cuadro 11'!D54/'Cuadro 11'!C54)</f>
        <v>10.982592374190498</v>
      </c>
      <c r="D54" s="48">
        <f>100*('Cuadro 11'!E54/'Cuadro 11'!C54)</f>
        <v>9.1789697979014218</v>
      </c>
      <c r="E54" s="48">
        <f>100*('Cuadro 11'!F54/'Cuadro 11'!C54)</f>
        <v>36.9177716199288</v>
      </c>
      <c r="F54" s="48">
        <f>100*('Cuadro 11'!G54/'Cuadro 11'!C54)</f>
        <v>6.8723164079060819</v>
      </c>
      <c r="G54" s="48">
        <f>100*('Cuadro 11'!H54/'Cuadro 11'!C54)</f>
        <v>1.7627516994953254</v>
      </c>
      <c r="H54" s="48">
        <f>100*('Cuadro 11'!I54/'Cuadro 11'!C54)</f>
        <v>6.4007398601471852</v>
      </c>
      <c r="I54" s="48">
        <f>100*('Cuadro 11'!J54/'Cuadro 11'!C54)</f>
        <v>1.9893489414002423</v>
      </c>
      <c r="J54" s="48">
        <f>100*('Cuadro 11'!K54/'Cuadro 11'!C54)</f>
        <v>7.8447315487817946</v>
      </c>
      <c r="K54" s="48">
        <f>100*('Cuadro 11'!L54/'Cuadro 11'!C54)</f>
        <v>1.33435427340312</v>
      </c>
      <c r="L54" s="48">
        <f>100*('Cuadro 11'!M54/'Cuadro 11'!C54)</f>
        <v>5.9333987530444992</v>
      </c>
      <c r="M54" s="48">
        <f>100*('Cuadro 11'!N54/'Cuadro 11'!C54)</f>
        <v>10.783024723801029</v>
      </c>
      <c r="N54" s="65">
        <f t="shared" si="0"/>
        <v>100</v>
      </c>
    </row>
    <row r="55" spans="1:14" ht="12.75" customHeight="1" x14ac:dyDescent="0.2">
      <c r="A55" s="162"/>
      <c r="B55" s="42" t="s">
        <v>14</v>
      </c>
      <c r="C55" s="48">
        <f>100*('Cuadro 11'!D55/'Cuadro 11'!C55)</f>
        <v>11.294427147248843</v>
      </c>
      <c r="D55" s="48">
        <f>100*('Cuadro 11'!E55/'Cuadro 11'!C55)</f>
        <v>8.5229641553828515</v>
      </c>
      <c r="E55" s="48">
        <f>100*('Cuadro 11'!F55/'Cuadro 11'!C55)</f>
        <v>35.905996833834649</v>
      </c>
      <c r="F55" s="48">
        <f>100*('Cuadro 11'!G55/'Cuadro 11'!C55)</f>
        <v>6.3374543535967183</v>
      </c>
      <c r="G55" s="48">
        <f>100*('Cuadro 11'!H55/'Cuadro 11'!C55)</f>
        <v>1.7966833092049928</v>
      </c>
      <c r="H55" s="48">
        <f>100*('Cuadro 11'!I55/'Cuadro 11'!C55)</f>
        <v>6.5909798548337122</v>
      </c>
      <c r="I55" s="48">
        <f>100*('Cuadro 11'!J55/'Cuadro 11'!C55)</f>
        <v>1.8289399632923191</v>
      </c>
      <c r="J55" s="48">
        <f>100*('Cuadro 11'!K55/'Cuadro 11'!C55)</f>
        <v>7.8049655113127638</v>
      </c>
      <c r="K55" s="48">
        <f>100*('Cuadro 11'!L55/'Cuadro 11'!C55)</f>
        <v>1.8333841107155251</v>
      </c>
      <c r="L55" s="48">
        <f>100*('Cuadro 11'!M55/'Cuadro 11'!C55)</f>
        <v>6.3948739706504458</v>
      </c>
      <c r="M55" s="48">
        <f>100*('Cuadro 11'!N55/'Cuadro 11'!C55)</f>
        <v>11.689330789927192</v>
      </c>
      <c r="N55" s="65">
        <f t="shared" si="0"/>
        <v>100.00000000000001</v>
      </c>
    </row>
    <row r="56" spans="1:14" ht="12.75" customHeight="1" x14ac:dyDescent="0.2">
      <c r="A56" s="162"/>
      <c r="B56" s="42" t="s">
        <v>15</v>
      </c>
      <c r="C56" s="48">
        <f>100*('Cuadro 11'!D56/'Cuadro 11'!C56)</f>
        <v>11.123957740155856</v>
      </c>
      <c r="D56" s="48">
        <f>100*('Cuadro 11'!E56/'Cuadro 11'!C56)</f>
        <v>8.3136695175929116</v>
      </c>
      <c r="E56" s="48">
        <f>100*('Cuadro 11'!F56/'Cuadro 11'!C56)</f>
        <v>37.380418401443158</v>
      </c>
      <c r="F56" s="48">
        <f>100*('Cuadro 11'!G56/'Cuadro 11'!C56)</f>
        <v>5.87276130135107</v>
      </c>
      <c r="G56" s="48">
        <f>100*('Cuadro 11'!H56/'Cuadro 11'!C56)</f>
        <v>1.7040968896043129</v>
      </c>
      <c r="H56" s="48">
        <f>100*('Cuadro 11'!I56/'Cuadro 11'!C56)</f>
        <v>6.104991651707163</v>
      </c>
      <c r="I56" s="48">
        <f>100*('Cuadro 11'!J56/'Cuadro 11'!C56)</f>
        <v>2.0329951512000921</v>
      </c>
      <c r="J56" s="48">
        <f>100*('Cuadro 11'!K56/'Cuadro 11'!C56)</f>
        <v>8.4232733884833788</v>
      </c>
      <c r="K56" s="48">
        <f>100*('Cuadro 11'!L56/'Cuadro 11'!C56)</f>
        <v>1.3744233741750262</v>
      </c>
      <c r="L56" s="48">
        <f>100*('Cuadro 11'!M56/'Cuadro 11'!C56)</f>
        <v>5.8356596863320762</v>
      </c>
      <c r="M56" s="48">
        <f>100*('Cuadro 11'!N56/'Cuadro 11'!C56)</f>
        <v>11.833752897954961</v>
      </c>
      <c r="N56" s="65">
        <f t="shared" si="0"/>
        <v>100.00000000000001</v>
      </c>
    </row>
    <row r="57" spans="1:14" ht="12.75" customHeight="1" x14ac:dyDescent="0.2">
      <c r="A57" s="162"/>
      <c r="B57" s="42" t="s">
        <v>16</v>
      </c>
      <c r="C57" s="48">
        <f>100*('Cuadro 11'!D57/'Cuadro 11'!C57)</f>
        <v>11.669733941611273</v>
      </c>
      <c r="D57" s="48">
        <f>100*('Cuadro 11'!E57/'Cuadro 11'!C57)</f>
        <v>8.3196345424714124</v>
      </c>
      <c r="E57" s="48">
        <f>100*('Cuadro 11'!F57/'Cuadro 11'!C57)</f>
        <v>39.001486695636636</v>
      </c>
      <c r="F57" s="48">
        <f>100*('Cuadro 11'!G57/'Cuadro 11'!C57)</f>
        <v>5.1206945138362503</v>
      </c>
      <c r="G57" s="48">
        <f>100*('Cuadro 11'!H57/'Cuadro 11'!C57)</f>
        <v>1.7335746809685644</v>
      </c>
      <c r="H57" s="48">
        <f>100*('Cuadro 11'!I57/'Cuadro 11'!C57)</f>
        <v>5.7092890454722962</v>
      </c>
      <c r="I57" s="48">
        <f>100*('Cuadro 11'!J57/'Cuadro 11'!C57)</f>
        <v>2.4485207922997811</v>
      </c>
      <c r="J57" s="48">
        <f>100*('Cuadro 11'!K57/'Cuadro 11'!C57)</f>
        <v>7.9457475644527902</v>
      </c>
      <c r="K57" s="48">
        <f>100*('Cuadro 11'!L57/'Cuadro 11'!C57)</f>
        <v>1.8879533375020598</v>
      </c>
      <c r="L57" s="48">
        <f>100*('Cuadro 11'!M57/'Cuadro 11'!C57)</f>
        <v>5.0060328588500971</v>
      </c>
      <c r="M57" s="48">
        <f>100*('Cuadro 11'!N57/'Cuadro 11'!C57)</f>
        <v>11.157332026898805</v>
      </c>
      <c r="N57" s="65">
        <f t="shared" si="0"/>
        <v>99.999999999999929</v>
      </c>
    </row>
    <row r="58" spans="1:14" ht="12.75" customHeight="1" x14ac:dyDescent="0.2">
      <c r="A58" s="162"/>
      <c r="B58" s="42" t="s">
        <v>17</v>
      </c>
      <c r="C58" s="48">
        <f>100*('Cuadro 11'!D58/'Cuadro 11'!C58)</f>
        <v>11.951297297820842</v>
      </c>
      <c r="D58" s="48">
        <f>100*('Cuadro 11'!E58/'Cuadro 11'!C58)</f>
        <v>7.9670278972011888</v>
      </c>
      <c r="E58" s="48">
        <f>100*('Cuadro 11'!F58/'Cuadro 11'!C58)</f>
        <v>40.53473387137317</v>
      </c>
      <c r="F58" s="48">
        <f>100*('Cuadro 11'!G58/'Cuadro 11'!C58)</f>
        <v>4.8880979565191458</v>
      </c>
      <c r="G58" s="48">
        <f>100*('Cuadro 11'!H58/'Cuadro 11'!C58)</f>
        <v>1.5928479407971368</v>
      </c>
      <c r="H58" s="48">
        <f>100*('Cuadro 11'!I58/'Cuadro 11'!C58)</f>
        <v>5.6137404676632938</v>
      </c>
      <c r="I58" s="48">
        <f>100*('Cuadro 11'!J58/'Cuadro 11'!C58)</f>
        <v>2.5332088991124562</v>
      </c>
      <c r="J58" s="48">
        <f>100*('Cuadro 11'!K58/'Cuadro 11'!C58)</f>
        <v>7.7450718641409413</v>
      </c>
      <c r="K58" s="48">
        <f>100*('Cuadro 11'!L58/'Cuadro 11'!C58)</f>
        <v>1.7964200036908022</v>
      </c>
      <c r="L58" s="48">
        <f>100*('Cuadro 11'!M58/'Cuadro 11'!C58)</f>
        <v>5.0912158427727414</v>
      </c>
      <c r="M58" s="48">
        <f>100*('Cuadro 11'!N58/'Cuadro 11'!C58)</f>
        <v>10.286337958908288</v>
      </c>
      <c r="N58" s="65">
        <f t="shared" si="0"/>
        <v>100</v>
      </c>
    </row>
    <row r="59" spans="1:14" ht="12.75" customHeight="1" x14ac:dyDescent="0.2">
      <c r="A59" s="162"/>
      <c r="B59" s="42" t="s">
        <v>18</v>
      </c>
      <c r="C59" s="48">
        <f>100*('Cuadro 11'!D59/'Cuadro 11'!C59)</f>
        <v>12.668446450884538</v>
      </c>
      <c r="D59" s="48">
        <f>100*('Cuadro 11'!E59/'Cuadro 11'!C59)</f>
        <v>7.0443755850120597</v>
      </c>
      <c r="E59" s="48">
        <f>100*('Cuadro 11'!F59/'Cuadro 11'!C59)</f>
        <v>39.772236753848958</v>
      </c>
      <c r="F59" s="48">
        <f>100*('Cuadro 11'!G59/'Cuadro 11'!C59)</f>
        <v>4.9428028024056374</v>
      </c>
      <c r="G59" s="48">
        <f>100*('Cuadro 11'!H59/'Cuadro 11'!C59)</f>
        <v>1.5817314524321884</v>
      </c>
      <c r="H59" s="48">
        <f>100*('Cuadro 11'!I59/'Cuadro 11'!C59)</f>
        <v>5.9054723099358286</v>
      </c>
      <c r="I59" s="48">
        <f>100*('Cuadro 11'!J59/'Cuadro 11'!C59)</f>
        <v>2.2858840633519484</v>
      </c>
      <c r="J59" s="48">
        <f>100*('Cuadro 11'!K59/'Cuadro 11'!C59)</f>
        <v>8.06275116784796</v>
      </c>
      <c r="K59" s="48">
        <f>100*('Cuadro 11'!L59/'Cuadro 11'!C59)</f>
        <v>1.9141616489789226</v>
      </c>
      <c r="L59" s="48">
        <f>100*('Cuadro 11'!M59/'Cuadro 11'!C59)</f>
        <v>5.1302375745696818</v>
      </c>
      <c r="M59" s="48">
        <f>100*('Cuadro 11'!N59/'Cuadro 11'!C59)</f>
        <v>10.691900190732291</v>
      </c>
      <c r="N59" s="65">
        <f t="shared" si="0"/>
        <v>100</v>
      </c>
    </row>
    <row r="60" spans="1:14" ht="12.75" customHeight="1" x14ac:dyDescent="0.2">
      <c r="A60" s="162"/>
      <c r="B60" s="42" t="s">
        <v>19</v>
      </c>
      <c r="C60" s="48">
        <f>100*('Cuadro 11'!D60/'Cuadro 11'!C60)</f>
        <v>12.960187382616189</v>
      </c>
      <c r="D60" s="48">
        <f>100*('Cuadro 11'!E60/'Cuadro 11'!C60)</f>
        <v>8.1094718529596648</v>
      </c>
      <c r="E60" s="48">
        <f>100*('Cuadro 11'!F60/'Cuadro 11'!C60)</f>
        <v>39.584527884654094</v>
      </c>
      <c r="F60" s="48">
        <f>100*('Cuadro 11'!G60/'Cuadro 11'!C60)</f>
        <v>4.5258649431519666</v>
      </c>
      <c r="G60" s="48">
        <f>100*('Cuadro 11'!H60/'Cuadro 11'!C60)</f>
        <v>1.6731343250400168</v>
      </c>
      <c r="H60" s="48">
        <f>100*('Cuadro 11'!I60/'Cuadro 11'!C60)</f>
        <v>5.4343836619303234</v>
      </c>
      <c r="I60" s="48">
        <f>100*('Cuadro 11'!J60/'Cuadro 11'!C60)</f>
        <v>2.2932088463497742</v>
      </c>
      <c r="J60" s="48">
        <f>100*('Cuadro 11'!K60/'Cuadro 11'!C60)</f>
        <v>6.8133483996493771</v>
      </c>
      <c r="K60" s="48">
        <f>100*('Cuadro 11'!L60/'Cuadro 11'!C60)</f>
        <v>2.0595962872882678</v>
      </c>
      <c r="L60" s="48">
        <f>100*('Cuadro 11'!M60/'Cuadro 11'!C60)</f>
        <v>4.9838729208399446</v>
      </c>
      <c r="M60" s="48">
        <f>100*('Cuadro 11'!N60/'Cuadro 11'!C60)</f>
        <v>11.562403495520375</v>
      </c>
      <c r="N60" s="65">
        <f t="shared" si="0"/>
        <v>99.999999999999986</v>
      </c>
    </row>
    <row r="61" spans="1:14" ht="12.75" customHeight="1" x14ac:dyDescent="0.2">
      <c r="A61" s="162"/>
      <c r="B61" s="42" t="s">
        <v>20</v>
      </c>
      <c r="C61" s="48">
        <f>100*('Cuadro 11'!D61/'Cuadro 11'!C61)</f>
        <v>11.534351194687712</v>
      </c>
      <c r="D61" s="48">
        <f>100*('Cuadro 11'!E61/'Cuadro 11'!C61)</f>
        <v>9.2609384840061786</v>
      </c>
      <c r="E61" s="48">
        <f>100*('Cuadro 11'!F61/'Cuadro 11'!C61)</f>
        <v>37.971114827642559</v>
      </c>
      <c r="F61" s="48">
        <f>100*('Cuadro 11'!G61/'Cuadro 11'!C61)</f>
        <v>5.8618653635988682</v>
      </c>
      <c r="G61" s="48">
        <f>100*('Cuadro 11'!H61/'Cuadro 11'!C61)</f>
        <v>1.9703343574178176</v>
      </c>
      <c r="H61" s="48">
        <f>100*('Cuadro 11'!I61/'Cuadro 11'!C61)</f>
        <v>4.9587565235481001</v>
      </c>
      <c r="I61" s="48">
        <f>100*('Cuadro 11'!J61/'Cuadro 11'!C61)</f>
        <v>2.7886199119762511</v>
      </c>
      <c r="J61" s="48">
        <f>100*('Cuadro 11'!K61/'Cuadro 11'!C61)</f>
        <v>7.3868440255132919</v>
      </c>
      <c r="K61" s="48">
        <f>100*('Cuadro 11'!L61/'Cuadro 11'!C61)</f>
        <v>1.6061472580387801</v>
      </c>
      <c r="L61" s="48">
        <f>100*('Cuadro 11'!M61/'Cuadro 11'!C61)</f>
        <v>4.699282331121438</v>
      </c>
      <c r="M61" s="48">
        <f>100*('Cuadro 11'!N61/'Cuadro 11'!C61)</f>
        <v>11.961745722449006</v>
      </c>
      <c r="N61" s="65">
        <f t="shared" si="0"/>
        <v>100.00000000000001</v>
      </c>
    </row>
    <row r="62" spans="1:14" ht="12.75" customHeight="1" x14ac:dyDescent="0.2">
      <c r="A62" s="162">
        <v>2015</v>
      </c>
      <c r="B62" s="42" t="s">
        <v>9</v>
      </c>
      <c r="C62" s="48">
        <f>100*('Cuadro 11'!D62/'Cuadro 11'!C62)</f>
        <v>11.960872941723167</v>
      </c>
      <c r="D62" s="48">
        <f>100*('Cuadro 11'!E62/'Cuadro 11'!C62)</f>
        <v>9.8460227475003936</v>
      </c>
      <c r="E62" s="48">
        <f>100*('Cuadro 11'!F62/'Cuadro 11'!C62)</f>
        <v>39.241325017729963</v>
      </c>
      <c r="F62" s="48">
        <f>100*('Cuadro 11'!G62/'Cuadro 11'!C62)</f>
        <v>5.4130336831206263</v>
      </c>
      <c r="G62" s="48">
        <f>100*('Cuadro 11'!H62/'Cuadro 11'!C62)</f>
        <v>1.9946643247209874</v>
      </c>
      <c r="H62" s="48">
        <f>100*('Cuadro 11'!I62/'Cuadro 11'!C62)</f>
        <v>4.5443995655065175</v>
      </c>
      <c r="I62" s="48">
        <f>100*('Cuadro 11'!J62/'Cuadro 11'!C62)</f>
        <v>2.3927413874861951</v>
      </c>
      <c r="J62" s="48">
        <f>100*('Cuadro 11'!K62/'Cuadro 11'!C62)</f>
        <v>7.0470249339628905</v>
      </c>
      <c r="K62" s="48">
        <f>100*('Cuadro 11'!L62/'Cuadro 11'!C62)</f>
        <v>1.7554132790470391</v>
      </c>
      <c r="L62" s="48">
        <f>100*('Cuadro 11'!M62/'Cuadro 11'!C62)</f>
        <v>4.7736025766682193</v>
      </c>
      <c r="M62" s="48">
        <f>100*('Cuadro 11'!N62/'Cuadro 11'!C62)</f>
        <v>11.030899542534002</v>
      </c>
      <c r="N62" s="65">
        <f t="shared" si="0"/>
        <v>100</v>
      </c>
    </row>
    <row r="63" spans="1:14" ht="12.75" customHeight="1" x14ac:dyDescent="0.2">
      <c r="A63" s="162"/>
      <c r="B63" s="42" t="s">
        <v>10</v>
      </c>
      <c r="C63" s="48">
        <f>100*('Cuadro 11'!D63/'Cuadro 11'!C63)</f>
        <v>11.978016214804263</v>
      </c>
      <c r="D63" s="48">
        <f>100*('Cuadro 11'!E63/'Cuadro 11'!C63)</f>
        <v>8.4267191806175568</v>
      </c>
      <c r="E63" s="48">
        <f>100*('Cuadro 11'!F63/'Cuadro 11'!C63)</f>
        <v>39.840643235933328</v>
      </c>
      <c r="F63" s="48">
        <f>100*('Cuadro 11'!G63/'Cuadro 11'!C63)</f>
        <v>6.3900766854466218</v>
      </c>
      <c r="G63" s="48">
        <f>100*('Cuadro 11'!H63/'Cuadro 11'!C63)</f>
        <v>1.8124088146662827</v>
      </c>
      <c r="H63" s="48">
        <f>100*('Cuadro 11'!I63/'Cuadro 11'!C63)</f>
        <v>4.6304120102740516</v>
      </c>
      <c r="I63" s="48">
        <f>100*('Cuadro 11'!J63/'Cuadro 11'!C63)</f>
        <v>2.2028831557580597</v>
      </c>
      <c r="J63" s="48">
        <f>100*('Cuadro 11'!K63/'Cuadro 11'!C63)</f>
        <v>7.4032433525606098</v>
      </c>
      <c r="K63" s="48">
        <f>100*('Cuadro 11'!L63/'Cuadro 11'!C63)</f>
        <v>1.3566498911887355</v>
      </c>
      <c r="L63" s="48">
        <f>100*('Cuadro 11'!M63/'Cuadro 11'!C63)</f>
        <v>4.9273255655802846</v>
      </c>
      <c r="M63" s="48">
        <f>100*('Cuadro 11'!N63/'Cuadro 11'!C63)</f>
        <v>11.031621893170195</v>
      </c>
      <c r="N63" s="65">
        <f t="shared" si="0"/>
        <v>100</v>
      </c>
    </row>
    <row r="64" spans="1:14" ht="12.75" customHeight="1" x14ac:dyDescent="0.2">
      <c r="A64" s="162"/>
      <c r="B64" s="42" t="s">
        <v>11</v>
      </c>
      <c r="C64" s="48">
        <f>100*('Cuadro 11'!D64/'Cuadro 11'!C64)</f>
        <v>9.769345840138687</v>
      </c>
      <c r="D64" s="48">
        <f>100*('Cuadro 11'!E64/'Cuadro 11'!C64)</f>
        <v>9.6718275925825967</v>
      </c>
      <c r="E64" s="48">
        <f>100*('Cuadro 11'!F64/'Cuadro 11'!C64)</f>
        <v>39.434625640121709</v>
      </c>
      <c r="F64" s="48">
        <f>100*('Cuadro 11'!G64/'Cuadro 11'!C64)</f>
        <v>6.2199340371026715</v>
      </c>
      <c r="G64" s="48">
        <f>100*('Cuadro 11'!H64/'Cuadro 11'!C64)</f>
        <v>1.7174482260141475</v>
      </c>
      <c r="H64" s="48">
        <f>100*('Cuadro 11'!I64/'Cuadro 11'!C64)</f>
        <v>4.9958367630534051</v>
      </c>
      <c r="I64" s="48">
        <f>100*('Cuadro 11'!J64/'Cuadro 11'!C64)</f>
        <v>2.2962332393506548</v>
      </c>
      <c r="J64" s="48">
        <f>100*('Cuadro 11'!K64/'Cuadro 11'!C64)</f>
        <v>7.1956207849850919</v>
      </c>
      <c r="K64" s="48">
        <f>100*('Cuadro 11'!L64/'Cuadro 11'!C64)</f>
        <v>1.9731550697602309</v>
      </c>
      <c r="L64" s="48">
        <f>100*('Cuadro 11'!M64/'Cuadro 11'!C64)</f>
        <v>5.2182337694754288</v>
      </c>
      <c r="M64" s="48">
        <f>100*('Cuadro 11'!N64/'Cuadro 11'!C64)</f>
        <v>11.507739037415361</v>
      </c>
      <c r="N64" s="65">
        <f t="shared" si="0"/>
        <v>99.999999999999986</v>
      </c>
    </row>
    <row r="65" spans="1:14" ht="12.75" customHeight="1" x14ac:dyDescent="0.2">
      <c r="A65" s="162"/>
      <c r="B65" s="42" t="s">
        <v>12</v>
      </c>
      <c r="C65" s="48">
        <f>100*('Cuadro 11'!D65/'Cuadro 11'!C65)</f>
        <v>10.890778671390319</v>
      </c>
      <c r="D65" s="48">
        <f>100*('Cuadro 11'!E65/'Cuadro 11'!C65)</f>
        <v>9.8491660110379726</v>
      </c>
      <c r="E65" s="48">
        <f>100*('Cuadro 11'!F65/'Cuadro 11'!C65)</f>
        <v>39.488065967189442</v>
      </c>
      <c r="F65" s="48">
        <f>100*('Cuadro 11'!G65/'Cuadro 11'!C65)</f>
        <v>5.8193839730079606</v>
      </c>
      <c r="G65" s="48">
        <f>100*('Cuadro 11'!H65/'Cuadro 11'!C65)</f>
        <v>2.1171647645090657</v>
      </c>
      <c r="H65" s="48">
        <f>100*('Cuadro 11'!I65/'Cuadro 11'!C65)</f>
        <v>4.3409450296364795</v>
      </c>
      <c r="I65" s="48">
        <f>100*('Cuadro 11'!J65/'Cuadro 11'!C65)</f>
        <v>2.5302707716621833</v>
      </c>
      <c r="J65" s="48">
        <f>100*('Cuadro 11'!K65/'Cuadro 11'!C65)</f>
        <v>6.4970985931427334</v>
      </c>
      <c r="K65" s="48">
        <f>100*('Cuadro 11'!L65/'Cuadro 11'!C65)</f>
        <v>2.8308299764777161</v>
      </c>
      <c r="L65" s="48">
        <f>100*('Cuadro 11'!M65/'Cuadro 11'!C65)</f>
        <v>5.0137786533802089</v>
      </c>
      <c r="M65" s="48">
        <f>100*('Cuadro 11'!N65/'Cuadro 11'!C65)</f>
        <v>10.622517588565925</v>
      </c>
      <c r="N65" s="65">
        <f t="shared" si="0"/>
        <v>100.00000000000001</v>
      </c>
    </row>
    <row r="66" spans="1:14" ht="12.75" customHeight="1" x14ac:dyDescent="0.2">
      <c r="A66" s="162"/>
      <c r="B66" s="42" t="s">
        <v>13</v>
      </c>
      <c r="C66" s="48">
        <f>100*('Cuadro 11'!D66/'Cuadro 11'!C66)</f>
        <v>10.952893578628933</v>
      </c>
      <c r="D66" s="48">
        <f>100*('Cuadro 11'!E66/'Cuadro 11'!C66)</f>
        <v>9.4926480681285152</v>
      </c>
      <c r="E66" s="48">
        <f>100*('Cuadro 11'!F66/'Cuadro 11'!C66)</f>
        <v>38.586348943358729</v>
      </c>
      <c r="F66" s="48">
        <f>100*('Cuadro 11'!G66/'Cuadro 11'!C66)</f>
        <v>5.9392961323046132</v>
      </c>
      <c r="G66" s="48">
        <f>100*('Cuadro 11'!H66/'Cuadro 11'!C66)</f>
        <v>1.6767187090837836</v>
      </c>
      <c r="H66" s="48">
        <f>100*('Cuadro 11'!I66/'Cuadro 11'!C66)</f>
        <v>4.2506294628086199</v>
      </c>
      <c r="I66" s="48">
        <f>100*('Cuadro 11'!J66/'Cuadro 11'!C66)</f>
        <v>2.5637251822671399</v>
      </c>
      <c r="J66" s="48">
        <f>100*('Cuadro 11'!K66/'Cuadro 11'!C66)</f>
        <v>5.9287872402262183</v>
      </c>
      <c r="K66" s="48">
        <f>100*('Cuadro 11'!L66/'Cuadro 11'!C66)</f>
        <v>3.2991662053624382</v>
      </c>
      <c r="L66" s="48">
        <f>100*('Cuadro 11'!M66/'Cuadro 11'!C66)</f>
        <v>5.835872409907827</v>
      </c>
      <c r="M66" s="48">
        <f>100*('Cuadro 11'!N66/'Cuadro 11'!C66)</f>
        <v>11.473914067923184</v>
      </c>
      <c r="N66" s="65">
        <f t="shared" si="0"/>
        <v>100</v>
      </c>
    </row>
    <row r="67" spans="1:14" ht="12.75" customHeight="1" x14ac:dyDescent="0.2">
      <c r="A67" s="162"/>
      <c r="B67" s="42" t="s">
        <v>14</v>
      </c>
      <c r="C67" s="48">
        <f>100*('Cuadro 11'!D67/'Cuadro 11'!C67)</f>
        <v>11.231808378234458</v>
      </c>
      <c r="D67" s="48">
        <f>100*('Cuadro 11'!E67/'Cuadro 11'!C67)</f>
        <v>9.4505378304518892</v>
      </c>
      <c r="E67" s="48">
        <f>100*('Cuadro 11'!F67/'Cuadro 11'!C67)</f>
        <v>36.901162922670274</v>
      </c>
      <c r="F67" s="48">
        <f>100*('Cuadro 11'!G67/'Cuadro 11'!C67)</f>
        <v>6.0623637396815635</v>
      </c>
      <c r="G67" s="48">
        <f>100*('Cuadro 11'!H67/'Cuadro 11'!C67)</f>
        <v>1.6049874220559452</v>
      </c>
      <c r="H67" s="48">
        <f>100*('Cuadro 11'!I67/'Cuadro 11'!C67)</f>
        <v>4.7463125109524196</v>
      </c>
      <c r="I67" s="48">
        <f>100*('Cuadro 11'!J67/'Cuadro 11'!C67)</f>
        <v>2.4016362895514254</v>
      </c>
      <c r="J67" s="48">
        <f>100*('Cuadro 11'!K67/'Cuadro 11'!C67)</f>
        <v>6.5147099645874684</v>
      </c>
      <c r="K67" s="48">
        <f>100*('Cuadro 11'!L67/'Cuadro 11'!C67)</f>
        <v>3.6039401027397595</v>
      </c>
      <c r="L67" s="48">
        <f>100*('Cuadro 11'!M67/'Cuadro 11'!C67)</f>
        <v>5.9326666414548335</v>
      </c>
      <c r="M67" s="48">
        <f>100*('Cuadro 11'!N67/'Cuadro 11'!C67)</f>
        <v>11.549874197619975</v>
      </c>
      <c r="N67" s="65">
        <f t="shared" si="0"/>
        <v>100</v>
      </c>
    </row>
    <row r="68" spans="1:14" ht="12.75" customHeight="1" x14ac:dyDescent="0.2">
      <c r="A68" s="162"/>
      <c r="B68" s="42" t="s">
        <v>15</v>
      </c>
      <c r="C68" s="48">
        <f>100*('Cuadro 11'!D68/'Cuadro 11'!C68)</f>
        <v>12.63322655788015</v>
      </c>
      <c r="D68" s="48">
        <f>100*('Cuadro 11'!E68/'Cuadro 11'!C68)</f>
        <v>9.6513971348288639</v>
      </c>
      <c r="E68" s="48">
        <f>100*('Cuadro 11'!F68/'Cuadro 11'!C68)</f>
        <v>35.880281089542763</v>
      </c>
      <c r="F68" s="48">
        <f>100*('Cuadro 11'!G68/'Cuadro 11'!C68)</f>
        <v>6.0581885653608847</v>
      </c>
      <c r="G68" s="48">
        <f>100*('Cuadro 11'!H68/'Cuadro 11'!C68)</f>
        <v>1.7393873207375479</v>
      </c>
      <c r="H68" s="48">
        <f>100*('Cuadro 11'!I68/'Cuadro 11'!C68)</f>
        <v>4.8566293268805545</v>
      </c>
      <c r="I68" s="48">
        <f>100*('Cuadro 11'!J68/'Cuadro 11'!C68)</f>
        <v>2.4303449717874588</v>
      </c>
      <c r="J68" s="48">
        <f>100*('Cuadro 11'!K68/'Cuadro 11'!C68)</f>
        <v>6.0648125212074397</v>
      </c>
      <c r="K68" s="48">
        <f>100*('Cuadro 11'!L68/'Cuadro 11'!C68)</f>
        <v>2.9242908438387918</v>
      </c>
      <c r="L68" s="48">
        <f>100*('Cuadro 11'!M68/'Cuadro 11'!C68)</f>
        <v>5.9726748525505036</v>
      </c>
      <c r="M68" s="48">
        <f>100*('Cuadro 11'!N68/'Cuadro 11'!C68)</f>
        <v>11.788766815385056</v>
      </c>
      <c r="N68" s="65">
        <f t="shared" si="0"/>
        <v>100.00000000000001</v>
      </c>
    </row>
    <row r="69" spans="1:14" ht="12.75" customHeight="1" x14ac:dyDescent="0.2">
      <c r="A69" s="162"/>
      <c r="B69" s="42" t="s">
        <v>16</v>
      </c>
      <c r="C69" s="48">
        <f>100*('Cuadro 11'!D69/'Cuadro 11'!C69)</f>
        <v>12.019322734761195</v>
      </c>
      <c r="D69" s="48">
        <f>100*('Cuadro 11'!E69/'Cuadro 11'!C69)</f>
        <v>10.452753123056761</v>
      </c>
      <c r="E69" s="48">
        <f>100*('Cuadro 11'!F69/'Cuadro 11'!C69)</f>
        <v>35.375983311889279</v>
      </c>
      <c r="F69" s="48">
        <f>100*('Cuadro 11'!G69/'Cuadro 11'!C69)</f>
        <v>6.1757564701228791</v>
      </c>
      <c r="G69" s="48">
        <f>100*('Cuadro 11'!H69/'Cuadro 11'!C69)</f>
        <v>1.7550086646996306</v>
      </c>
      <c r="H69" s="48">
        <f>100*('Cuadro 11'!I69/'Cuadro 11'!C69)</f>
        <v>4.9766235850525957</v>
      </c>
      <c r="I69" s="48">
        <f>100*('Cuadro 11'!J69/'Cuadro 11'!C69)</f>
        <v>2.4682731447773749</v>
      </c>
      <c r="J69" s="48">
        <f>100*('Cuadro 11'!K69/'Cuadro 11'!C69)</f>
        <v>6.6504739455876605</v>
      </c>
      <c r="K69" s="48">
        <f>100*('Cuadro 11'!L69/'Cuadro 11'!C69)</f>
        <v>2.5447625638144644</v>
      </c>
      <c r="L69" s="48">
        <f>100*('Cuadro 11'!M69/'Cuadro 11'!C69)</f>
        <v>6.0600769085178525</v>
      </c>
      <c r="M69" s="48">
        <f>100*('Cuadro 11'!N69/'Cuadro 11'!C69)</f>
        <v>11.520965547720321</v>
      </c>
      <c r="N69" s="65">
        <f t="shared" si="0"/>
        <v>100.00000000000001</v>
      </c>
    </row>
    <row r="70" spans="1:14" ht="12.75" customHeight="1" x14ac:dyDescent="0.2">
      <c r="A70" s="162"/>
      <c r="B70" s="42" t="s">
        <v>17</v>
      </c>
      <c r="C70" s="48">
        <f>100*('Cuadro 11'!D70/'Cuadro 11'!C70)</f>
        <v>12.189979549705972</v>
      </c>
      <c r="D70" s="48">
        <f>100*('Cuadro 11'!E70/'Cuadro 11'!C70)</f>
        <v>10.65464922815436</v>
      </c>
      <c r="E70" s="48">
        <f>100*('Cuadro 11'!F70/'Cuadro 11'!C70)</f>
        <v>34.614390313783346</v>
      </c>
      <c r="F70" s="48">
        <f>100*('Cuadro 11'!G70/'Cuadro 11'!C70)</f>
        <v>6.2900758316162237</v>
      </c>
      <c r="G70" s="48">
        <f>100*('Cuadro 11'!H70/'Cuadro 11'!C70)</f>
        <v>1.7411884932755533</v>
      </c>
      <c r="H70" s="48">
        <f>100*('Cuadro 11'!I70/'Cuadro 11'!C70)</f>
        <v>4.8664237379373425</v>
      </c>
      <c r="I70" s="48">
        <f>100*('Cuadro 11'!J70/'Cuadro 11'!C70)</f>
        <v>2.701625449508231</v>
      </c>
      <c r="J70" s="48">
        <f>100*('Cuadro 11'!K70/'Cuadro 11'!C70)</f>
        <v>6.8949941145557876</v>
      </c>
      <c r="K70" s="48">
        <f>100*('Cuadro 11'!L70/'Cuadro 11'!C70)</f>
        <v>2.4864855471048881</v>
      </c>
      <c r="L70" s="48">
        <f>100*('Cuadro 11'!M70/'Cuadro 11'!C70)</f>
        <v>5.2609701139010303</v>
      </c>
      <c r="M70" s="48">
        <f>100*('Cuadro 11'!N70/'Cuadro 11'!C70)</f>
        <v>12.299217620457272</v>
      </c>
      <c r="N70" s="65">
        <f t="shared" si="0"/>
        <v>100</v>
      </c>
    </row>
    <row r="71" spans="1:14" ht="12.75" customHeight="1" x14ac:dyDescent="0.2">
      <c r="A71" s="162"/>
      <c r="B71" s="42" t="s">
        <v>18</v>
      </c>
      <c r="C71" s="48">
        <f>100*('Cuadro 11'!D71/'Cuadro 11'!C71)</f>
        <v>11.89139402597748</v>
      </c>
      <c r="D71" s="48">
        <f>100*('Cuadro 11'!E71/'Cuadro 11'!C71)</f>
        <v>10.76210624118573</v>
      </c>
      <c r="E71" s="48">
        <f>100*('Cuadro 11'!F71/'Cuadro 11'!C71)</f>
        <v>32.78448127266963</v>
      </c>
      <c r="F71" s="48">
        <f>100*('Cuadro 11'!G71/'Cuadro 11'!C71)</f>
        <v>6.2722763759127469</v>
      </c>
      <c r="G71" s="48">
        <f>100*('Cuadro 11'!H71/'Cuadro 11'!C71)</f>
        <v>1.9483864318440414</v>
      </c>
      <c r="H71" s="48">
        <f>100*('Cuadro 11'!I71/'Cuadro 11'!C71)</f>
        <v>5.3044177090657332</v>
      </c>
      <c r="I71" s="48">
        <f>100*('Cuadro 11'!J71/'Cuadro 11'!C71)</f>
        <v>2.4097185833883934</v>
      </c>
      <c r="J71" s="48">
        <f>100*('Cuadro 11'!K71/'Cuadro 11'!C71)</f>
        <v>7.4165324608536736</v>
      </c>
      <c r="K71" s="48">
        <f>100*('Cuadro 11'!L71/'Cuadro 11'!C71)</f>
        <v>3.1867625279435243</v>
      </c>
      <c r="L71" s="48">
        <f>100*('Cuadro 11'!M71/'Cuadro 11'!C71)</f>
        <v>5.5044939877264252</v>
      </c>
      <c r="M71" s="48">
        <f>100*('Cuadro 11'!N71/'Cuadro 11'!C71)</f>
        <v>12.519430383432622</v>
      </c>
      <c r="N71" s="65">
        <f t="shared" si="0"/>
        <v>100</v>
      </c>
    </row>
    <row r="72" spans="1:14" ht="12.75" customHeight="1" x14ac:dyDescent="0.2">
      <c r="A72" s="162"/>
      <c r="B72" s="42" t="s">
        <v>19</v>
      </c>
      <c r="C72" s="48">
        <f>100*('Cuadro 11'!D72/'Cuadro 11'!C72)</f>
        <v>12.54419401270089</v>
      </c>
      <c r="D72" s="48">
        <f>100*('Cuadro 11'!E72/'Cuadro 11'!C72)</f>
        <v>11.005343210519385</v>
      </c>
      <c r="E72" s="48">
        <f>100*('Cuadro 11'!F72/'Cuadro 11'!C72)</f>
        <v>32.719133164384168</v>
      </c>
      <c r="F72" s="48">
        <f>100*('Cuadro 11'!G72/'Cuadro 11'!C72)</f>
        <v>5.5887504175459624</v>
      </c>
      <c r="G72" s="48">
        <f>100*('Cuadro 11'!H72/'Cuadro 11'!C72)</f>
        <v>2.2705654855087505</v>
      </c>
      <c r="H72" s="48">
        <f>100*('Cuadro 11'!I72/'Cuadro 11'!C72)</f>
        <v>5.1543193665988234</v>
      </c>
      <c r="I72" s="48">
        <f>100*('Cuadro 11'!J72/'Cuadro 11'!C72)</f>
        <v>2.5462105785218152</v>
      </c>
      <c r="J72" s="48">
        <f>100*('Cuadro 11'!K72/'Cuadro 11'!C72)</f>
        <v>7.1115497085128228</v>
      </c>
      <c r="K72" s="48">
        <f>100*('Cuadro 11'!L72/'Cuadro 11'!C72)</f>
        <v>2.9876340259852059</v>
      </c>
      <c r="L72" s="48">
        <f>100*('Cuadro 11'!M72/'Cuadro 11'!C72)</f>
        <v>5.7465443507526066</v>
      </c>
      <c r="M72" s="48">
        <f>100*('Cuadro 11'!N72/'Cuadro 11'!C72)</f>
        <v>12.325755678969552</v>
      </c>
      <c r="N72" s="65">
        <f t="shared" si="0"/>
        <v>99.999999999999972</v>
      </c>
    </row>
    <row r="73" spans="1:14" ht="12.75" customHeight="1" x14ac:dyDescent="0.2">
      <c r="A73" s="162"/>
      <c r="B73" s="42" t="s">
        <v>20</v>
      </c>
      <c r="C73" s="48">
        <f>100*('Cuadro 11'!D73/'Cuadro 11'!C73)</f>
        <v>11.095602233437097</v>
      </c>
      <c r="D73" s="48">
        <f>100*('Cuadro 11'!E73/'Cuadro 11'!C73)</f>
        <v>11.449061803829329</v>
      </c>
      <c r="E73" s="48">
        <f>100*('Cuadro 11'!F73/'Cuadro 11'!C73)</f>
        <v>32.896595440234087</v>
      </c>
      <c r="F73" s="48">
        <f>100*('Cuadro 11'!G73/'Cuadro 11'!C73)</f>
        <v>6.1368335622750338</v>
      </c>
      <c r="G73" s="48">
        <f>100*('Cuadro 11'!H73/'Cuadro 11'!C73)</f>
        <v>2.5236585371107187</v>
      </c>
      <c r="H73" s="48">
        <f>100*('Cuadro 11'!I73/'Cuadro 11'!C73)</f>
        <v>4.4798148695451765</v>
      </c>
      <c r="I73" s="48">
        <f>100*('Cuadro 11'!J73/'Cuadro 11'!C73)</f>
        <v>2.9084211661164474</v>
      </c>
      <c r="J73" s="48">
        <f>100*('Cuadro 11'!K73/'Cuadro 11'!C73)</f>
        <v>7.5932731951838246</v>
      </c>
      <c r="K73" s="48">
        <f>100*('Cuadro 11'!L73/'Cuadro 11'!C73)</f>
        <v>2.2892752915393149</v>
      </c>
      <c r="L73" s="48">
        <f>100*('Cuadro 11'!M73/'Cuadro 11'!C73)</f>
        <v>6.1097221943531945</v>
      </c>
      <c r="M73" s="48">
        <f>100*('Cuadro 11'!N73/'Cuadro 11'!C73)</f>
        <v>12.517741706375777</v>
      </c>
      <c r="N73" s="65">
        <f t="shared" si="0"/>
        <v>99.999999999999986</v>
      </c>
    </row>
    <row r="74" spans="1:14" ht="12.75" customHeight="1" x14ac:dyDescent="0.2">
      <c r="A74" s="162">
        <v>2016</v>
      </c>
      <c r="B74" s="42" t="s">
        <v>9</v>
      </c>
      <c r="C74" s="48">
        <f>100*('Cuadro 11'!D74/'Cuadro 11'!C74)</f>
        <v>10.590661861436859</v>
      </c>
      <c r="D74" s="48">
        <f>100*('Cuadro 11'!E74/'Cuadro 11'!C74)</f>
        <v>12.208237300475169</v>
      </c>
      <c r="E74" s="48">
        <f>100*('Cuadro 11'!F74/'Cuadro 11'!C74)</f>
        <v>32.552178773460142</v>
      </c>
      <c r="F74" s="48">
        <f>100*('Cuadro 11'!G74/'Cuadro 11'!C74)</f>
        <v>6.5243119693592364</v>
      </c>
      <c r="G74" s="48">
        <f>100*('Cuadro 11'!H74/'Cuadro 11'!C74)</f>
        <v>2.3068452012787799</v>
      </c>
      <c r="H74" s="48">
        <f>100*('Cuadro 11'!I74/'Cuadro 11'!C74)</f>
        <v>4.0367678221076257</v>
      </c>
      <c r="I74" s="48">
        <f>100*('Cuadro 11'!J74/'Cuadro 11'!C74)</f>
        <v>3.0983362997348789</v>
      </c>
      <c r="J74" s="48">
        <f>100*('Cuadro 11'!K74/'Cuadro 11'!C74)</f>
        <v>6.8789337997083448</v>
      </c>
      <c r="K74" s="48">
        <f>100*('Cuadro 11'!L74/'Cuadro 11'!C74)</f>
        <v>2.3049160853615542</v>
      </c>
      <c r="L74" s="48">
        <f>100*('Cuadro 11'!M74/'Cuadro 11'!C74)</f>
        <v>6.3500624772707157</v>
      </c>
      <c r="M74" s="48">
        <f>100*('Cuadro 11'!N74/'Cuadro 11'!C74)</f>
        <v>13.148748409806684</v>
      </c>
      <c r="N74" s="65">
        <f t="shared" si="0"/>
        <v>99.999999999999986</v>
      </c>
    </row>
    <row r="75" spans="1:14" ht="12.75" customHeight="1" x14ac:dyDescent="0.2">
      <c r="A75" s="162"/>
      <c r="B75" s="42" t="s">
        <v>10</v>
      </c>
      <c r="C75" s="48">
        <f>100*('Cuadro 11'!D75/'Cuadro 11'!C75)</f>
        <v>10.758177767134429</v>
      </c>
      <c r="D75" s="48">
        <f>100*('Cuadro 11'!E75/'Cuadro 11'!C75)</f>
        <v>9.8049710166413515</v>
      </c>
      <c r="E75" s="48">
        <f>100*('Cuadro 11'!F75/'Cuadro 11'!C75)</f>
        <v>35.70972839968227</v>
      </c>
      <c r="F75" s="48">
        <f>100*('Cuadro 11'!G75/'Cuadro 11'!C75)</f>
        <v>5.6392677546076584</v>
      </c>
      <c r="G75" s="48">
        <f>100*('Cuadro 11'!H75/'Cuadro 11'!C75)</f>
        <v>2.1996764377689026</v>
      </c>
      <c r="H75" s="48">
        <f>100*('Cuadro 11'!I75/'Cuadro 11'!C75)</f>
        <v>5.4195249639189145</v>
      </c>
      <c r="I75" s="48">
        <f>100*('Cuadro 11'!J75/'Cuadro 11'!C75)</f>
        <v>2.711700988128479</v>
      </c>
      <c r="J75" s="48">
        <f>100*('Cuadro 11'!K75/'Cuadro 11'!C75)</f>
        <v>6.6876009888466452</v>
      </c>
      <c r="K75" s="48">
        <f>100*('Cuadro 11'!L75/'Cuadro 11'!C75)</f>
        <v>2.0617665437056414</v>
      </c>
      <c r="L75" s="48">
        <f>100*('Cuadro 11'!M75/'Cuadro 11'!C75)</f>
        <v>6.4733159958429152</v>
      </c>
      <c r="M75" s="48">
        <f>100*('Cuadro 11'!N75/'Cuadro 11'!C75)</f>
        <v>12.534269143722781</v>
      </c>
      <c r="N75" s="65">
        <f t="shared" si="0"/>
        <v>99.999999999999986</v>
      </c>
    </row>
    <row r="76" spans="1:14" ht="12.75" customHeight="1" x14ac:dyDescent="0.2">
      <c r="A76" s="162"/>
      <c r="B76" s="42" t="s">
        <v>11</v>
      </c>
      <c r="C76" s="48">
        <f>100*('Cuadro 11'!D76/'Cuadro 11'!C76)</f>
        <v>10.665221320956851</v>
      </c>
      <c r="D76" s="48">
        <f>100*('Cuadro 11'!E76/'Cuadro 11'!C76)</f>
        <v>11.320321642767684</v>
      </c>
      <c r="E76" s="48">
        <f>100*('Cuadro 11'!F76/'Cuadro 11'!C76)</f>
        <v>34.497733563785673</v>
      </c>
      <c r="F76" s="48">
        <f>100*('Cuadro 11'!G76/'Cuadro 11'!C76)</f>
        <v>5.6489119437185273</v>
      </c>
      <c r="G76" s="48">
        <f>100*('Cuadro 11'!H76/'Cuadro 11'!C76)</f>
        <v>2.3407381843090347</v>
      </c>
      <c r="H76" s="48">
        <f>100*('Cuadro 11'!I76/'Cuadro 11'!C76)</f>
        <v>5.2941794874159047</v>
      </c>
      <c r="I76" s="48">
        <f>100*('Cuadro 11'!J76/'Cuadro 11'!C76)</f>
        <v>2.3005891520349233</v>
      </c>
      <c r="J76" s="48">
        <f>100*('Cuadro 11'!K76/'Cuadro 11'!C76)</f>
        <v>7.0090187681553298</v>
      </c>
      <c r="K76" s="48">
        <f>100*('Cuadro 11'!L76/'Cuadro 11'!C76)</f>
        <v>2.2146159517473993</v>
      </c>
      <c r="L76" s="48">
        <f>100*('Cuadro 11'!M76/'Cuadro 11'!C76)</f>
        <v>6.632650768661394</v>
      </c>
      <c r="M76" s="48">
        <f>100*('Cuadro 11'!N76/'Cuadro 11'!C76)</f>
        <v>12.076019216447285</v>
      </c>
      <c r="N76" s="65">
        <f t="shared" si="0"/>
        <v>100</v>
      </c>
    </row>
    <row r="77" spans="1:14" ht="12.75" customHeight="1" x14ac:dyDescent="0.2">
      <c r="A77" s="162"/>
      <c r="B77" s="42" t="s">
        <v>12</v>
      </c>
      <c r="C77" s="48">
        <f>100*('Cuadro 11'!D77/'Cuadro 11'!C77)</f>
        <v>10.812912437918785</v>
      </c>
      <c r="D77" s="48">
        <f>100*('Cuadro 11'!E77/'Cuadro 11'!C77)</f>
        <v>11.623909291889518</v>
      </c>
      <c r="E77" s="48">
        <f>100*('Cuadro 11'!F77/'Cuadro 11'!C77)</f>
        <v>34.533608496758426</v>
      </c>
      <c r="F77" s="48">
        <f>100*('Cuadro 11'!G77/'Cuadro 11'!C77)</f>
        <v>5.9953690345272843</v>
      </c>
      <c r="G77" s="48">
        <f>100*('Cuadro 11'!H77/'Cuadro 11'!C77)</f>
        <v>2.0338361364504256</v>
      </c>
      <c r="H77" s="48">
        <f>100*('Cuadro 11'!I77/'Cuadro 11'!C77)</f>
        <v>5.6729381176249207</v>
      </c>
      <c r="I77" s="48">
        <f>100*('Cuadro 11'!J77/'Cuadro 11'!C77)</f>
        <v>2.2377509544897101</v>
      </c>
      <c r="J77" s="48">
        <f>100*('Cuadro 11'!K77/'Cuadro 11'!C77)</f>
        <v>6.7957621014180569</v>
      </c>
      <c r="K77" s="48">
        <f>100*('Cuadro 11'!L77/'Cuadro 11'!C77)</f>
        <v>2.4438447255856297</v>
      </c>
      <c r="L77" s="48">
        <f>100*('Cuadro 11'!M77/'Cuadro 11'!C77)</f>
        <v>5.7747669548803522</v>
      </c>
      <c r="M77" s="48">
        <f>100*('Cuadro 11'!N77/'Cuadro 11'!C77)</f>
        <v>12.075301748456894</v>
      </c>
      <c r="N77" s="65">
        <f t="shared" si="0"/>
        <v>100.00000000000001</v>
      </c>
    </row>
    <row r="78" spans="1:14" ht="12.75" customHeight="1" x14ac:dyDescent="0.2">
      <c r="A78" s="162"/>
      <c r="B78" s="42" t="s">
        <v>13</v>
      </c>
      <c r="C78" s="48">
        <f>100*('Cuadro 11'!D78/'Cuadro 11'!C78)</f>
        <v>10.458639247539038</v>
      </c>
      <c r="D78" s="48">
        <f>100*('Cuadro 11'!E78/'Cuadro 11'!C78)</f>
        <v>11.138121441574054</v>
      </c>
      <c r="E78" s="48">
        <f>100*('Cuadro 11'!F78/'Cuadro 11'!C78)</f>
        <v>34.384437353352951</v>
      </c>
      <c r="F78" s="48">
        <f>100*('Cuadro 11'!G78/'Cuadro 11'!C78)</f>
        <v>6.0963704613373011</v>
      </c>
      <c r="G78" s="48">
        <f>100*('Cuadro 11'!H78/'Cuadro 11'!C78)</f>
        <v>2.2733572674581923</v>
      </c>
      <c r="H78" s="48">
        <f>100*('Cuadro 11'!I78/'Cuadro 11'!C78)</f>
        <v>6.0975416374863114</v>
      </c>
      <c r="I78" s="48">
        <f>100*('Cuadro 11'!J78/'Cuadro 11'!C78)</f>
        <v>2.0927236391295523</v>
      </c>
      <c r="J78" s="48">
        <f>100*('Cuadro 11'!K78/'Cuadro 11'!C78)</f>
        <v>6.2032112954257634</v>
      </c>
      <c r="K78" s="48">
        <f>100*('Cuadro 11'!L78/'Cuadro 11'!C78)</f>
        <v>2.8577393784034775</v>
      </c>
      <c r="L78" s="48">
        <f>100*('Cuadro 11'!M78/'Cuadro 11'!C78)</f>
        <v>5.6064405179636685</v>
      </c>
      <c r="M78" s="48">
        <f>100*('Cuadro 11'!N78/'Cuadro 11'!C78)</f>
        <v>12.791417760329704</v>
      </c>
      <c r="N78" s="65">
        <f t="shared" si="0"/>
        <v>100</v>
      </c>
    </row>
    <row r="79" spans="1:14" ht="12.75" customHeight="1" x14ac:dyDescent="0.2">
      <c r="A79" s="162"/>
      <c r="B79" s="42" t="s">
        <v>14</v>
      </c>
      <c r="C79" s="48">
        <f>100*('Cuadro 11'!D79/'Cuadro 11'!C79)</f>
        <v>10.376879331217101</v>
      </c>
      <c r="D79" s="48">
        <f>100*('Cuadro 11'!E79/'Cuadro 11'!C79)</f>
        <v>11.6752406234224</v>
      </c>
      <c r="E79" s="48">
        <f>100*('Cuadro 11'!F79/'Cuadro 11'!C79)</f>
        <v>34.329952766314499</v>
      </c>
      <c r="F79" s="48">
        <f>100*('Cuadro 11'!G79/'Cuadro 11'!C79)</f>
        <v>5.9334129215735079</v>
      </c>
      <c r="G79" s="48">
        <f>100*('Cuadro 11'!H79/'Cuadro 11'!C79)</f>
        <v>2.1312537453795586</v>
      </c>
      <c r="H79" s="48">
        <f>100*('Cuadro 11'!I79/'Cuadro 11'!C79)</f>
        <v>6.5852217340224435</v>
      </c>
      <c r="I79" s="48">
        <f>100*('Cuadro 11'!J79/'Cuadro 11'!C79)</f>
        <v>2.0153940842241327</v>
      </c>
      <c r="J79" s="48">
        <f>100*('Cuadro 11'!K79/'Cuadro 11'!C79)</f>
        <v>6.0202193228028102</v>
      </c>
      <c r="K79" s="48">
        <f>100*('Cuadro 11'!L79/'Cuadro 11'!C79)</f>
        <v>3.0177003712151587</v>
      </c>
      <c r="L79" s="48">
        <f>100*('Cuadro 11'!M79/'Cuadro 11'!C79)</f>
        <v>6.0045598027853915</v>
      </c>
      <c r="M79" s="48">
        <f>100*('Cuadro 11'!N79/'Cuadro 11'!C79)</f>
        <v>11.91016529704301</v>
      </c>
      <c r="N79" s="65">
        <f t="shared" ref="N79:N134" si="1">SUM(C79:M79)</f>
        <v>100</v>
      </c>
    </row>
    <row r="80" spans="1:14" ht="12.75" customHeight="1" x14ac:dyDescent="0.2">
      <c r="A80" s="162"/>
      <c r="B80" s="42" t="s">
        <v>15</v>
      </c>
      <c r="C80" s="48">
        <f>100*('Cuadro 11'!D80/'Cuadro 11'!C80)</f>
        <v>9.7887462106508298</v>
      </c>
      <c r="D80" s="48">
        <f>100*('Cuadro 11'!E80/'Cuadro 11'!C80)</f>
        <v>12.565367904411451</v>
      </c>
      <c r="E80" s="48">
        <f>100*('Cuadro 11'!F80/'Cuadro 11'!C80)</f>
        <v>34.217988521602869</v>
      </c>
      <c r="F80" s="48">
        <f>100*('Cuadro 11'!G80/'Cuadro 11'!C80)</f>
        <v>6.0198071036507228</v>
      </c>
      <c r="G80" s="48">
        <f>100*('Cuadro 11'!H80/'Cuadro 11'!C80)</f>
        <v>1.3324230789650016</v>
      </c>
      <c r="H80" s="48">
        <f>100*('Cuadro 11'!I80/'Cuadro 11'!C80)</f>
        <v>7.3961297235333125</v>
      </c>
      <c r="I80" s="48">
        <f>100*('Cuadro 11'!J80/'Cuadro 11'!C80)</f>
        <v>2.0826858873821532</v>
      </c>
      <c r="J80" s="48">
        <f>100*('Cuadro 11'!K80/'Cuadro 11'!C80)</f>
        <v>5.917128170172286</v>
      </c>
      <c r="K80" s="48">
        <f>100*('Cuadro 11'!L80/'Cuadro 11'!C80)</f>
        <v>2.5906999367630177</v>
      </c>
      <c r="L80" s="48">
        <f>100*('Cuadro 11'!M80/'Cuadro 11'!C80)</f>
        <v>6.3739316584805739</v>
      </c>
      <c r="M80" s="48">
        <f>100*('Cuadro 11'!N80/'Cuadro 11'!C80)</f>
        <v>11.715091804387786</v>
      </c>
      <c r="N80" s="65">
        <f t="shared" si="1"/>
        <v>100</v>
      </c>
    </row>
    <row r="81" spans="1:14" ht="12.75" customHeight="1" x14ac:dyDescent="0.2">
      <c r="A81" s="162"/>
      <c r="B81" s="42" t="s">
        <v>16</v>
      </c>
      <c r="C81" s="48">
        <f>100*('Cuadro 11'!D81/'Cuadro 11'!C81)</f>
        <v>9.7716071234392388</v>
      </c>
      <c r="D81" s="48">
        <f>100*('Cuadro 11'!E81/'Cuadro 11'!C81)</f>
        <v>12.412861039583834</v>
      </c>
      <c r="E81" s="48">
        <f>100*('Cuadro 11'!F81/'Cuadro 11'!C81)</f>
        <v>33.911491423598733</v>
      </c>
      <c r="F81" s="48">
        <f>100*('Cuadro 11'!G81/'Cuadro 11'!C81)</f>
        <v>6.0802333070433239</v>
      </c>
      <c r="G81" s="48">
        <f>100*('Cuadro 11'!H81/'Cuadro 11'!C81)</f>
        <v>2.1997442603809252</v>
      </c>
      <c r="H81" s="48">
        <f>100*('Cuadro 11'!I81/'Cuadro 11'!C81)</f>
        <v>7.0689658953214982</v>
      </c>
      <c r="I81" s="48">
        <f>100*('Cuadro 11'!J81/'Cuadro 11'!C81)</f>
        <v>2.0456460693180007</v>
      </c>
      <c r="J81" s="48">
        <f>100*('Cuadro 11'!K81/'Cuadro 11'!C81)</f>
        <v>5.9757397216956605</v>
      </c>
      <c r="K81" s="48">
        <f>100*('Cuadro 11'!L81/'Cuadro 11'!C81)</f>
        <v>2.6850022832307761</v>
      </c>
      <c r="L81" s="48">
        <f>100*('Cuadro 11'!M81/'Cuadro 11'!C81)</f>
        <v>6.5034490250043486</v>
      </c>
      <c r="M81" s="48">
        <f>100*('Cuadro 11'!N81/'Cuadro 11'!C81)</f>
        <v>11.345259851383686</v>
      </c>
      <c r="N81" s="65">
        <f t="shared" si="1"/>
        <v>100.00000000000001</v>
      </c>
    </row>
    <row r="82" spans="1:14" ht="12.75" customHeight="1" x14ac:dyDescent="0.2">
      <c r="A82" s="162"/>
      <c r="B82" s="42" t="s">
        <v>17</v>
      </c>
      <c r="C82" s="48">
        <f>100*('Cuadro 11'!D82/'Cuadro 11'!C82)</f>
        <v>10.079818226301446</v>
      </c>
      <c r="D82" s="48">
        <f>100*('Cuadro 11'!E82/'Cuadro 11'!C82)</f>
        <v>11.476061233971215</v>
      </c>
      <c r="E82" s="48">
        <f>100*('Cuadro 11'!F82/'Cuadro 11'!C82)</f>
        <v>34.106996436486988</v>
      </c>
      <c r="F82" s="48">
        <f>100*('Cuadro 11'!G82/'Cuadro 11'!C82)</f>
        <v>6.0329198063966771</v>
      </c>
      <c r="G82" s="48">
        <f>100*('Cuadro 11'!H82/'Cuadro 11'!C82)</f>
        <v>2.2086076033224407</v>
      </c>
      <c r="H82" s="48">
        <f>100*('Cuadro 11'!I82/'Cuadro 11'!C82)</f>
        <v>6.599609143935627</v>
      </c>
      <c r="I82" s="48">
        <f>100*('Cuadro 11'!J82/'Cuadro 11'!C82)</f>
        <v>2.0745499954585971</v>
      </c>
      <c r="J82" s="48">
        <f>100*('Cuadro 11'!K82/'Cuadro 11'!C82)</f>
        <v>6.0692597598061502</v>
      </c>
      <c r="K82" s="48">
        <f>100*('Cuadro 11'!L82/'Cuadro 11'!C82)</f>
        <v>3.2006897867455972</v>
      </c>
      <c r="L82" s="48">
        <f>100*('Cuadro 11'!M82/'Cuadro 11'!C82)</f>
        <v>6.1426746156227638</v>
      </c>
      <c r="M82" s="48">
        <f>100*('Cuadro 11'!N82/'Cuadro 11'!C82)</f>
        <v>12.008813391952474</v>
      </c>
      <c r="N82" s="65">
        <f t="shared" si="1"/>
        <v>99.999999999999972</v>
      </c>
    </row>
    <row r="83" spans="1:14" ht="12.75" customHeight="1" x14ac:dyDescent="0.2">
      <c r="A83" s="162"/>
      <c r="B83" s="42" t="s">
        <v>18</v>
      </c>
      <c r="C83" s="48">
        <f>100*('Cuadro 11'!D83/'Cuadro 11'!C83)</f>
        <v>9.7245991963900646</v>
      </c>
      <c r="D83" s="48">
        <f>100*('Cuadro 11'!E83/'Cuadro 11'!C83)</f>
        <v>12.376047372576124</v>
      </c>
      <c r="E83" s="48">
        <f>100*('Cuadro 11'!F83/'Cuadro 11'!C83)</f>
        <v>34.982704961168338</v>
      </c>
      <c r="F83" s="48">
        <f>100*('Cuadro 11'!G83/'Cuadro 11'!C83)</f>
        <v>5.7051852283108984</v>
      </c>
      <c r="G83" s="48">
        <f>100*('Cuadro 11'!H83/'Cuadro 11'!C83)</f>
        <v>2.2086482083440844</v>
      </c>
      <c r="H83" s="48">
        <f>100*('Cuadro 11'!I83/'Cuadro 11'!C83)</f>
        <v>6.3978264599976367</v>
      </c>
      <c r="I83" s="48">
        <f>100*('Cuadro 11'!J83/'Cuadro 11'!C83)</f>
        <v>2.1448763659453625</v>
      </c>
      <c r="J83" s="48">
        <f>100*('Cuadro 11'!K83/'Cuadro 11'!C83)</f>
        <v>5.7527845929833727</v>
      </c>
      <c r="K83" s="48">
        <f>100*('Cuadro 11'!L83/'Cuadro 11'!C83)</f>
        <v>3.3752645420430829</v>
      </c>
      <c r="L83" s="48">
        <f>100*('Cuadro 11'!M83/'Cuadro 11'!C83)</f>
        <v>5.88080163329965</v>
      </c>
      <c r="M83" s="48">
        <f>100*('Cuadro 11'!N83/'Cuadro 11'!C83)</f>
        <v>11.45126143894138</v>
      </c>
      <c r="N83" s="65">
        <f t="shared" si="1"/>
        <v>100</v>
      </c>
    </row>
    <row r="84" spans="1:14" ht="12.75" customHeight="1" x14ac:dyDescent="0.2">
      <c r="A84" s="162"/>
      <c r="B84" s="42" t="s">
        <v>19</v>
      </c>
      <c r="C84" s="48">
        <f>100*('Cuadro 11'!D84/'Cuadro 11'!C84)</f>
        <v>9.7241152640850839</v>
      </c>
      <c r="D84" s="48">
        <f>100*('Cuadro 11'!E84/'Cuadro 11'!C84)</f>
        <v>11.975765089301012</v>
      </c>
      <c r="E84" s="48">
        <f>100*('Cuadro 11'!F84/'Cuadro 11'!C84)</f>
        <v>35.729968419012664</v>
      </c>
      <c r="F84" s="48">
        <f>100*('Cuadro 11'!G84/'Cuadro 11'!C84)</f>
        <v>5.1874840459109919</v>
      </c>
      <c r="G84" s="48">
        <f>100*('Cuadro 11'!H84/'Cuadro 11'!C84)</f>
        <v>2.1248831135655268</v>
      </c>
      <c r="H84" s="48">
        <f>100*('Cuadro 11'!I84/'Cuadro 11'!C84)</f>
        <v>6.2658670953295097</v>
      </c>
      <c r="I84" s="48">
        <f>100*('Cuadro 11'!J84/'Cuadro 11'!C84)</f>
        <v>2.5888026716395443</v>
      </c>
      <c r="J84" s="48">
        <f>100*('Cuadro 11'!K84/'Cuadro 11'!C84)</f>
        <v>6.2254406225730312</v>
      </c>
      <c r="K84" s="48">
        <f>100*('Cuadro 11'!L84/'Cuadro 11'!C84)</f>
        <v>3.2178275659071951</v>
      </c>
      <c r="L84" s="48">
        <f>100*('Cuadro 11'!M84/'Cuadro 11'!C84)</f>
        <v>5.5569953905475939</v>
      </c>
      <c r="M84" s="48">
        <f>100*('Cuadro 11'!N84/'Cuadro 11'!C84)</f>
        <v>11.402850722127807</v>
      </c>
      <c r="N84" s="65">
        <f t="shared" si="1"/>
        <v>99.999999999999972</v>
      </c>
    </row>
    <row r="85" spans="1:14" ht="12.75" customHeight="1" x14ac:dyDescent="0.2">
      <c r="A85" s="162"/>
      <c r="B85" s="42" t="s">
        <v>20</v>
      </c>
      <c r="C85" s="48">
        <f>100*('Cuadro 11'!D85/'Cuadro 11'!C85)</f>
        <v>9.1465219755018126</v>
      </c>
      <c r="D85" s="48">
        <f>100*('Cuadro 11'!E85/'Cuadro 11'!C85)</f>
        <v>13.193172619863752</v>
      </c>
      <c r="E85" s="48">
        <f>100*('Cuadro 11'!F85/'Cuadro 11'!C85)</f>
        <v>37.528008142626383</v>
      </c>
      <c r="F85" s="48">
        <f>100*('Cuadro 11'!G85/'Cuadro 11'!C85)</f>
        <v>5.6826646416862232</v>
      </c>
      <c r="G85" s="48">
        <f>100*('Cuadro 11'!H85/'Cuadro 11'!C85)</f>
        <v>2.0944578218857273</v>
      </c>
      <c r="H85" s="48">
        <f>100*('Cuadro 11'!I85/'Cuadro 11'!C85)</f>
        <v>5.3334094274774859</v>
      </c>
      <c r="I85" s="48">
        <f>100*('Cuadro 11'!J85/'Cuadro 11'!C85)</f>
        <v>2.4686929911997706</v>
      </c>
      <c r="J85" s="48">
        <f>100*('Cuadro 11'!K85/'Cuadro 11'!C85)</f>
        <v>5.7469368651054369</v>
      </c>
      <c r="K85" s="48">
        <f>100*('Cuadro 11'!L85/'Cuadro 11'!C85)</f>
        <v>2.2794906864531868</v>
      </c>
      <c r="L85" s="48">
        <f>100*('Cuadro 11'!M85/'Cuadro 11'!C85)</f>
        <v>5.2757614141056735</v>
      </c>
      <c r="M85" s="48">
        <f>100*('Cuadro 11'!N85/'Cuadro 11'!C85)</f>
        <v>11.250883414094574</v>
      </c>
      <c r="N85" s="65">
        <f t="shared" si="1"/>
        <v>100.00000000000003</v>
      </c>
    </row>
    <row r="86" spans="1:14" ht="12.75" customHeight="1" x14ac:dyDescent="0.2">
      <c r="A86" s="162">
        <v>2017</v>
      </c>
      <c r="B86" s="42" t="s">
        <v>9</v>
      </c>
      <c r="C86" s="48">
        <f>100*('Cuadro 11'!D86/'Cuadro 11'!C86)</f>
        <v>9.8539099617653871</v>
      </c>
      <c r="D86" s="48">
        <f>100*('Cuadro 11'!E86/'Cuadro 11'!C86)</f>
        <v>11.256461779161633</v>
      </c>
      <c r="E86" s="48">
        <f>100*('Cuadro 11'!F86/'Cuadro 11'!C86)</f>
        <v>39.186116157332243</v>
      </c>
      <c r="F86" s="48">
        <f>100*('Cuadro 11'!G86/'Cuadro 11'!C86)</f>
        <v>6.0572655489555931</v>
      </c>
      <c r="G86" s="48">
        <f>100*('Cuadro 11'!H86/'Cuadro 11'!C86)</f>
        <v>1.9637231284929251</v>
      </c>
      <c r="H86" s="48">
        <f>100*('Cuadro 11'!I86/'Cuadro 11'!C86)</f>
        <v>5.2700228289271616</v>
      </c>
      <c r="I86" s="48">
        <f>100*('Cuadro 11'!J86/'Cuadro 11'!C86)</f>
        <v>2.380902540346975</v>
      </c>
      <c r="J86" s="48">
        <f>100*('Cuadro 11'!K86/'Cuadro 11'!C86)</f>
        <v>5.6681449815158915</v>
      </c>
      <c r="K86" s="48">
        <f>100*('Cuadro 11'!L86/'Cuadro 11'!C86)</f>
        <v>2.8089872183068079</v>
      </c>
      <c r="L86" s="48">
        <f>100*('Cuadro 11'!M86/'Cuadro 11'!C86)</f>
        <v>4.8997011109354105</v>
      </c>
      <c r="M86" s="48">
        <f>100*('Cuadro 11'!N86/'Cuadro 11'!C86)</f>
        <v>10.654764744259985</v>
      </c>
      <c r="N86" s="65">
        <f t="shared" si="1"/>
        <v>100.00000000000003</v>
      </c>
    </row>
    <row r="87" spans="1:14" ht="12.75" customHeight="1" x14ac:dyDescent="0.2">
      <c r="A87" s="162"/>
      <c r="B87" s="42" t="s">
        <v>10</v>
      </c>
      <c r="C87" s="48">
        <f>100*('Cuadro 11'!D87/'Cuadro 11'!C87)</f>
        <v>9.7932180791812584</v>
      </c>
      <c r="D87" s="48">
        <f>100*('Cuadro 11'!E87/'Cuadro 11'!C87)</f>
        <v>11.85869844465215</v>
      </c>
      <c r="E87" s="48">
        <f>100*('Cuadro 11'!F87/'Cuadro 11'!C87)</f>
        <v>38.064914159398207</v>
      </c>
      <c r="F87" s="48">
        <f>100*('Cuadro 11'!G87/'Cuadro 11'!C87)</f>
        <v>5.4540147210407577</v>
      </c>
      <c r="G87" s="48">
        <f>100*('Cuadro 11'!H87/'Cuadro 11'!C87)</f>
        <v>1.6571485546316711</v>
      </c>
      <c r="H87" s="48">
        <f>100*('Cuadro 11'!I87/'Cuadro 11'!C87)</f>
        <v>6.9047822087104596</v>
      </c>
      <c r="I87" s="48">
        <f>100*('Cuadro 11'!J87/'Cuadro 11'!C87)</f>
        <v>2.2644437332953116</v>
      </c>
      <c r="J87" s="48">
        <f>100*('Cuadro 11'!K87/'Cuadro 11'!C87)</f>
        <v>5.9024461884617576</v>
      </c>
      <c r="K87" s="48">
        <f>100*('Cuadro 11'!L87/'Cuadro 11'!C87)</f>
        <v>2.8899596859627161</v>
      </c>
      <c r="L87" s="48">
        <f>100*('Cuadro 11'!M87/'Cuadro 11'!C87)</f>
        <v>4.7623214119163766</v>
      </c>
      <c r="M87" s="48">
        <f>100*('Cuadro 11'!N87/'Cuadro 11'!C87)</f>
        <v>10.448052812749335</v>
      </c>
      <c r="N87" s="65">
        <f t="shared" si="1"/>
        <v>100</v>
      </c>
    </row>
    <row r="88" spans="1:14" ht="12.75" customHeight="1" x14ac:dyDescent="0.2">
      <c r="A88" s="162"/>
      <c r="B88" s="42" t="s">
        <v>11</v>
      </c>
      <c r="C88" s="48">
        <f>100*('Cuadro 11'!D88/'Cuadro 11'!C88)</f>
        <v>10.295066347861702</v>
      </c>
      <c r="D88" s="48">
        <f>100*('Cuadro 11'!E88/'Cuadro 11'!C88)</f>
        <v>13.603703951197952</v>
      </c>
      <c r="E88" s="48">
        <f>100*('Cuadro 11'!F88/'Cuadro 11'!C88)</f>
        <v>36.499904020367701</v>
      </c>
      <c r="F88" s="48">
        <f>100*('Cuadro 11'!G88/'Cuadro 11'!C88)</f>
        <v>5.2889938677698565</v>
      </c>
      <c r="G88" s="48">
        <f>100*('Cuadro 11'!H88/'Cuadro 11'!C88)</f>
        <v>1.4929749695010202</v>
      </c>
      <c r="H88" s="48">
        <f>100*('Cuadro 11'!I88/'Cuadro 11'!C88)</f>
        <v>6.7211045812245924</v>
      </c>
      <c r="I88" s="48">
        <f>100*('Cuadro 11'!J88/'Cuadro 11'!C88)</f>
        <v>2.1583340742186521</v>
      </c>
      <c r="J88" s="48">
        <f>100*('Cuadro 11'!K88/'Cuadro 11'!C88)</f>
        <v>5.4616019362927579</v>
      </c>
      <c r="K88" s="48">
        <f>100*('Cuadro 11'!L88/'Cuadro 11'!C88)</f>
        <v>2.6814058181024376</v>
      </c>
      <c r="L88" s="48">
        <f>100*('Cuadro 11'!M88/'Cuadro 11'!C88)</f>
        <v>5.0407364242877124</v>
      </c>
      <c r="M88" s="48">
        <f>100*('Cuadro 11'!N88/'Cuadro 11'!C88)</f>
        <v>10.756174009175631</v>
      </c>
      <c r="N88" s="65">
        <f t="shared" si="1"/>
        <v>100.00000000000003</v>
      </c>
    </row>
    <row r="89" spans="1:14" ht="12.75" customHeight="1" x14ac:dyDescent="0.2">
      <c r="A89" s="162"/>
      <c r="B89" s="42" t="s">
        <v>12</v>
      </c>
      <c r="C89" s="48">
        <f>100*('Cuadro 11'!D89/'Cuadro 11'!C89)</f>
        <v>10.79020242634096</v>
      </c>
      <c r="D89" s="48">
        <f>100*('Cuadro 11'!E89/'Cuadro 11'!C89)</f>
        <v>13.177994788958959</v>
      </c>
      <c r="E89" s="48">
        <f>100*('Cuadro 11'!F89/'Cuadro 11'!C89)</f>
        <v>37.159429508285641</v>
      </c>
      <c r="F89" s="48">
        <f>100*('Cuadro 11'!G89/'Cuadro 11'!C89)</f>
        <v>5.7796731651089175</v>
      </c>
      <c r="G89" s="48">
        <f>100*('Cuadro 11'!H89/'Cuadro 11'!C89)</f>
        <v>1.7550993058123081</v>
      </c>
      <c r="H89" s="48">
        <f>100*('Cuadro 11'!I89/'Cuadro 11'!C89)</f>
        <v>6.2089945255750871</v>
      </c>
      <c r="I89" s="48">
        <f>100*('Cuadro 11'!J89/'Cuadro 11'!C89)</f>
        <v>1.8943721354484342</v>
      </c>
      <c r="J89" s="48">
        <f>100*('Cuadro 11'!K89/'Cuadro 11'!C89)</f>
        <v>4.6112283866032389</v>
      </c>
      <c r="K89" s="48">
        <f>100*('Cuadro 11'!L89/'Cuadro 11'!C89)</f>
        <v>2.7332104040031369</v>
      </c>
      <c r="L89" s="48">
        <f>100*('Cuadro 11'!M89/'Cuadro 11'!C89)</f>
        <v>5.1772141305935495</v>
      </c>
      <c r="M89" s="48">
        <f>100*('Cuadro 11'!N89/'Cuadro 11'!C89)</f>
        <v>10.712581223269771</v>
      </c>
      <c r="N89" s="65">
        <f t="shared" si="1"/>
        <v>100</v>
      </c>
    </row>
    <row r="90" spans="1:14" ht="12.75" customHeight="1" x14ac:dyDescent="0.2">
      <c r="A90" s="162"/>
      <c r="B90" s="42" t="s">
        <v>13</v>
      </c>
      <c r="C90" s="48">
        <f>100*('Cuadro 11'!D90/'Cuadro 11'!C90)</f>
        <v>10.307142516787033</v>
      </c>
      <c r="D90" s="48">
        <f>100*('Cuadro 11'!E90/'Cuadro 11'!C90)</f>
        <v>13.10500757006472</v>
      </c>
      <c r="E90" s="48">
        <f>100*('Cuadro 11'!F90/'Cuadro 11'!C90)</f>
        <v>35.424347804465292</v>
      </c>
      <c r="F90" s="48">
        <f>100*('Cuadro 11'!G90/'Cuadro 11'!C90)</f>
        <v>5.8621975278716896</v>
      </c>
      <c r="G90" s="48">
        <f>100*('Cuadro 11'!H90/'Cuadro 11'!C90)</f>
        <v>2.345987294091787</v>
      </c>
      <c r="H90" s="48">
        <f>100*('Cuadro 11'!I90/'Cuadro 11'!C90)</f>
        <v>7.5506951720638638</v>
      </c>
      <c r="I90" s="48">
        <f>100*('Cuadro 11'!J90/'Cuadro 11'!C90)</f>
        <v>2.1584493070190973</v>
      </c>
      <c r="J90" s="48">
        <f>100*('Cuadro 11'!K90/'Cuadro 11'!C90)</f>
        <v>4.9969826282364744</v>
      </c>
      <c r="K90" s="48">
        <f>100*('Cuadro 11'!L90/'Cuadro 11'!C90)</f>
        <v>2.3352506046056587</v>
      </c>
      <c r="L90" s="48">
        <f>100*('Cuadro 11'!M90/'Cuadro 11'!C90)</f>
        <v>5.3540196302949115</v>
      </c>
      <c r="M90" s="48">
        <f>100*('Cuadro 11'!N90/'Cuadro 11'!C90)</f>
        <v>10.559919944499477</v>
      </c>
      <c r="N90" s="65">
        <f t="shared" si="1"/>
        <v>100.00000000000003</v>
      </c>
    </row>
    <row r="91" spans="1:14" ht="12.75" customHeight="1" x14ac:dyDescent="0.2">
      <c r="A91" s="162"/>
      <c r="B91" s="42" t="s">
        <v>14</v>
      </c>
      <c r="C91" s="48">
        <f>100*('Cuadro 11'!D91/'Cuadro 11'!C91)</f>
        <v>9.9586545536965954</v>
      </c>
      <c r="D91" s="48">
        <f>100*('Cuadro 11'!E91/'Cuadro 11'!C91)</f>
        <v>13.12816982928674</v>
      </c>
      <c r="E91" s="48">
        <f>100*('Cuadro 11'!F91/'Cuadro 11'!C91)</f>
        <v>36.719617745355151</v>
      </c>
      <c r="F91" s="48">
        <f>100*('Cuadro 11'!G91/'Cuadro 11'!C91)</f>
        <v>5.5154688809928389</v>
      </c>
      <c r="G91" s="48">
        <f>100*('Cuadro 11'!H91/'Cuadro 11'!C91)</f>
        <v>2.5423001431470782</v>
      </c>
      <c r="H91" s="48">
        <f>100*('Cuadro 11'!I91/'Cuadro 11'!C91)</f>
        <v>7.4873089872247265</v>
      </c>
      <c r="I91" s="48">
        <f>100*('Cuadro 11'!J91/'Cuadro 11'!C91)</f>
        <v>2.1143406300848442</v>
      </c>
      <c r="J91" s="48">
        <f>100*('Cuadro 11'!K91/'Cuadro 11'!C91)</f>
        <v>5.0266039716195863</v>
      </c>
      <c r="K91" s="48">
        <f>100*('Cuadro 11'!L91/'Cuadro 11'!C91)</f>
        <v>2.1738153710157637</v>
      </c>
      <c r="L91" s="48">
        <f>100*('Cuadro 11'!M91/'Cuadro 11'!C91)</f>
        <v>5.4018137300367481</v>
      </c>
      <c r="M91" s="48">
        <f>100*('Cuadro 11'!N91/'Cuadro 11'!C91)</f>
        <v>9.9319061575399346</v>
      </c>
      <c r="N91" s="65">
        <f t="shared" si="1"/>
        <v>100</v>
      </c>
    </row>
    <row r="92" spans="1:14" ht="12.75" customHeight="1" x14ac:dyDescent="0.2">
      <c r="A92" s="162"/>
      <c r="B92" s="42" t="s">
        <v>15</v>
      </c>
      <c r="C92" s="48">
        <f>100*('Cuadro 11'!D92/'Cuadro 11'!C92)</f>
        <v>10.566772116014844</v>
      </c>
      <c r="D92" s="48">
        <f>100*('Cuadro 11'!E92/'Cuadro 11'!C92)</f>
        <v>12.587896681681363</v>
      </c>
      <c r="E92" s="48">
        <f>100*('Cuadro 11'!F92/'Cuadro 11'!C92)</f>
        <v>36.507199030987977</v>
      </c>
      <c r="F92" s="48">
        <f>100*('Cuadro 11'!G92/'Cuadro 11'!C92)</f>
        <v>5.5441043509882784</v>
      </c>
      <c r="G92" s="48">
        <f>100*('Cuadro 11'!H92/'Cuadro 11'!C92)</f>
        <v>2.4809681249314219</v>
      </c>
      <c r="H92" s="48">
        <f>100*('Cuadro 11'!I92/'Cuadro 11'!C92)</f>
        <v>7.6376699215817538</v>
      </c>
      <c r="I92" s="48">
        <f>100*('Cuadro 11'!J92/'Cuadro 11'!C92)</f>
        <v>1.7412039882801453</v>
      </c>
      <c r="J92" s="48">
        <f>100*('Cuadro 11'!K92/'Cuadro 11'!C92)</f>
        <v>5.161345882258396</v>
      </c>
      <c r="K92" s="48">
        <f>100*('Cuadro 11'!L92/'Cuadro 11'!C92)</f>
        <v>2.4904329733174229</v>
      </c>
      <c r="L92" s="48">
        <f>100*('Cuadro 11'!M92/'Cuadro 11'!C92)</f>
        <v>5.6390725363937717</v>
      </c>
      <c r="M92" s="48">
        <f>100*('Cuadro 11'!N92/'Cuadro 11'!C92)</f>
        <v>9.6433343935646167</v>
      </c>
      <c r="N92" s="65">
        <f t="shared" si="1"/>
        <v>99.999999999999986</v>
      </c>
    </row>
    <row r="93" spans="1:14" ht="12.75" customHeight="1" x14ac:dyDescent="0.2">
      <c r="A93" s="162"/>
      <c r="B93" s="42" t="s">
        <v>16</v>
      </c>
      <c r="C93" s="48">
        <f>100*('Cuadro 11'!D93/'Cuadro 11'!C93)</f>
        <v>10.044159057171258</v>
      </c>
      <c r="D93" s="48">
        <f>100*('Cuadro 11'!E93/'Cuadro 11'!C93)</f>
        <v>12.457152543830192</v>
      </c>
      <c r="E93" s="48">
        <f>100*('Cuadro 11'!F93/'Cuadro 11'!C93)</f>
        <v>35.297441888931978</v>
      </c>
      <c r="F93" s="48">
        <f>100*('Cuadro 11'!G93/'Cuadro 11'!C93)</f>
        <v>5.4823779519228086</v>
      </c>
      <c r="G93" s="48">
        <f>100*('Cuadro 11'!H93/'Cuadro 11'!C93)</f>
        <v>2.2009588331050156</v>
      </c>
      <c r="H93" s="48">
        <f>100*('Cuadro 11'!I93/'Cuadro 11'!C93)</f>
        <v>7.4572867287216544</v>
      </c>
      <c r="I93" s="48">
        <f>100*('Cuadro 11'!J93/'Cuadro 11'!C93)</f>
        <v>2.1228966920495997</v>
      </c>
      <c r="J93" s="48">
        <f>100*('Cuadro 11'!K93/'Cuadro 11'!C93)</f>
        <v>5.7189584652389058</v>
      </c>
      <c r="K93" s="48">
        <f>100*('Cuadro 11'!L93/'Cuadro 11'!C93)</f>
        <v>2.503618165274855</v>
      </c>
      <c r="L93" s="48">
        <f>100*('Cuadro 11'!M93/'Cuadro 11'!C93)</f>
        <v>6.416258137493112</v>
      </c>
      <c r="M93" s="48">
        <f>100*('Cuadro 11'!N93/'Cuadro 11'!C93)</f>
        <v>10.298891536260619</v>
      </c>
      <c r="N93" s="65">
        <f t="shared" si="1"/>
        <v>100</v>
      </c>
    </row>
    <row r="94" spans="1:14" ht="12.75" customHeight="1" x14ac:dyDescent="0.2">
      <c r="A94" s="162"/>
      <c r="B94" s="42" t="s">
        <v>17</v>
      </c>
      <c r="C94" s="48">
        <f>100*('Cuadro 11'!D94/'Cuadro 11'!C94)</f>
        <v>11.328947817570247</v>
      </c>
      <c r="D94" s="48">
        <f>100*('Cuadro 11'!E94/'Cuadro 11'!C94)</f>
        <v>11.013808072745034</v>
      </c>
      <c r="E94" s="48">
        <f>100*('Cuadro 11'!F94/'Cuadro 11'!C94)</f>
        <v>35.093227220569432</v>
      </c>
      <c r="F94" s="48">
        <f>100*('Cuadro 11'!G94/'Cuadro 11'!C94)</f>
        <v>5.3794339835677736</v>
      </c>
      <c r="G94" s="48">
        <f>100*('Cuadro 11'!H94/'Cuadro 11'!C94)</f>
        <v>2.4154854964197283</v>
      </c>
      <c r="H94" s="48">
        <f>100*('Cuadro 11'!I94/'Cuadro 11'!C94)</f>
        <v>9.1692262700315368</v>
      </c>
      <c r="I94" s="48">
        <f>100*('Cuadro 11'!J94/'Cuadro 11'!C94)</f>
        <v>2.4460792937660991</v>
      </c>
      <c r="J94" s="48">
        <f>100*('Cuadro 11'!K94/'Cuadro 11'!C94)</f>
        <v>4.9225767848187028</v>
      </c>
      <c r="K94" s="48">
        <f>100*('Cuadro 11'!L94/'Cuadro 11'!C94)</f>
        <v>2.3269879896123542</v>
      </c>
      <c r="L94" s="48">
        <f>100*('Cuadro 11'!M94/'Cuadro 11'!C94)</f>
        <v>6.4416502335644914</v>
      </c>
      <c r="M94" s="48">
        <f>100*('Cuadro 11'!N94/'Cuadro 11'!C94)</f>
        <v>9.4625768373346073</v>
      </c>
      <c r="N94" s="65">
        <f t="shared" si="1"/>
        <v>100</v>
      </c>
    </row>
    <row r="95" spans="1:14" ht="12.75" customHeight="1" x14ac:dyDescent="0.2">
      <c r="A95" s="162"/>
      <c r="B95" s="42" t="s">
        <v>18</v>
      </c>
      <c r="C95" s="48">
        <f>100*('Cuadro 11'!D95/'Cuadro 11'!C95)</f>
        <v>11.189857449666402</v>
      </c>
      <c r="D95" s="48">
        <f>100*('Cuadro 11'!E95/'Cuadro 11'!C95)</f>
        <v>12.049100266531672</v>
      </c>
      <c r="E95" s="48">
        <f>100*('Cuadro 11'!F95/'Cuadro 11'!C95)</f>
        <v>35.525266432673803</v>
      </c>
      <c r="F95" s="48">
        <f>100*('Cuadro 11'!G95/'Cuadro 11'!C95)</f>
        <v>5.3563164345142065</v>
      </c>
      <c r="G95" s="48">
        <f>100*('Cuadro 11'!H95/'Cuadro 11'!C95)</f>
        <v>2.4932773086877176</v>
      </c>
      <c r="H95" s="48">
        <f>100*('Cuadro 11'!I95/'Cuadro 11'!C95)</f>
        <v>7.4226769590292205</v>
      </c>
      <c r="I95" s="48">
        <f>100*('Cuadro 11'!J95/'Cuadro 11'!C95)</f>
        <v>2.367158886101838</v>
      </c>
      <c r="J95" s="48">
        <f>100*('Cuadro 11'!K95/'Cuadro 11'!C95)</f>
        <v>4.9360488226144961</v>
      </c>
      <c r="K95" s="48">
        <f>100*('Cuadro 11'!L95/'Cuadro 11'!C95)</f>
        <v>2.2740250320481343</v>
      </c>
      <c r="L95" s="48">
        <f>100*('Cuadro 11'!M95/'Cuadro 11'!C95)</f>
        <v>6.5939680760531587</v>
      </c>
      <c r="M95" s="48">
        <f>100*('Cuadro 11'!N95/'Cuadro 11'!C95)</f>
        <v>9.7923043320793663</v>
      </c>
      <c r="N95" s="65">
        <f t="shared" si="1"/>
        <v>100.00000000000001</v>
      </c>
    </row>
    <row r="96" spans="1:14" ht="12.75" customHeight="1" x14ac:dyDescent="0.2">
      <c r="A96" s="162"/>
      <c r="B96" s="42" t="s">
        <v>19</v>
      </c>
      <c r="C96" s="48">
        <f>100*('Cuadro 11'!D96/'Cuadro 11'!C96)</f>
        <v>11.806237092821338</v>
      </c>
      <c r="D96" s="48">
        <f>100*('Cuadro 11'!E96/'Cuadro 11'!C96)</f>
        <v>12.525286665083604</v>
      </c>
      <c r="E96" s="48">
        <f>100*('Cuadro 11'!F96/'Cuadro 11'!C96)</f>
        <v>35.31519622920802</v>
      </c>
      <c r="F96" s="48">
        <f>100*('Cuadro 11'!G96/'Cuadro 11'!C96)</f>
        <v>4.4302958235753822</v>
      </c>
      <c r="G96" s="48">
        <f>100*('Cuadro 11'!H96/'Cuadro 11'!C96)</f>
        <v>2.5398225551250997</v>
      </c>
      <c r="H96" s="48">
        <f>100*('Cuadro 11'!I96/'Cuadro 11'!C96)</f>
        <v>6.4740231665426027</v>
      </c>
      <c r="I96" s="48">
        <f>100*('Cuadro 11'!J96/'Cuadro 11'!C96)</f>
        <v>2.2279709352748664</v>
      </c>
      <c r="J96" s="48">
        <f>100*('Cuadro 11'!K96/'Cuadro 11'!C96)</f>
        <v>5.3364403634647788</v>
      </c>
      <c r="K96" s="48">
        <f>100*('Cuadro 11'!L96/'Cuadro 11'!C96)</f>
        <v>2.5533380088158619</v>
      </c>
      <c r="L96" s="48">
        <f>100*('Cuadro 11'!M96/'Cuadro 11'!C96)</f>
        <v>6.1680825163194504</v>
      </c>
      <c r="M96" s="48">
        <f>100*('Cuadro 11'!N96/'Cuadro 11'!C96)</f>
        <v>10.623306643769002</v>
      </c>
      <c r="N96" s="65">
        <f t="shared" si="1"/>
        <v>99.999999999999986</v>
      </c>
    </row>
    <row r="97" spans="1:15" ht="12.75" customHeight="1" x14ac:dyDescent="0.2">
      <c r="A97" s="162"/>
      <c r="B97" s="42" t="s">
        <v>20</v>
      </c>
      <c r="C97" s="48">
        <f>100*('Cuadro 11'!D97/'Cuadro 11'!C97)</f>
        <v>12.1072342129569</v>
      </c>
      <c r="D97" s="48">
        <f>100*('Cuadro 11'!E97/'Cuadro 11'!C97)</f>
        <v>13.402645710404453</v>
      </c>
      <c r="E97" s="48">
        <f>100*('Cuadro 11'!F97/'Cuadro 11'!C97)</f>
        <v>34.198139647332411</v>
      </c>
      <c r="F97" s="48">
        <f>100*('Cuadro 11'!G97/'Cuadro 11'!C97)</f>
        <v>4.9369861292707036</v>
      </c>
      <c r="G97" s="48">
        <f>100*('Cuadro 11'!H97/'Cuadro 11'!C97)</f>
        <v>2.5772158299190351</v>
      </c>
      <c r="H97" s="48">
        <f>100*('Cuadro 11'!I97/'Cuadro 11'!C97)</f>
        <v>5.5519725521773093</v>
      </c>
      <c r="I97" s="48">
        <f>100*('Cuadro 11'!J97/'Cuadro 11'!C97)</f>
        <v>2.0614746572693066</v>
      </c>
      <c r="J97" s="48">
        <f>100*('Cuadro 11'!K97/'Cuadro 11'!C97)</f>
        <v>5.3999710915473047</v>
      </c>
      <c r="K97" s="48">
        <f>100*('Cuadro 11'!L97/'Cuadro 11'!C97)</f>
        <v>3.153271745650263</v>
      </c>
      <c r="L97" s="48">
        <f>100*('Cuadro 11'!M97/'Cuadro 11'!C97)</f>
        <v>5.3889087228880985</v>
      </c>
      <c r="M97" s="48">
        <f>100*('Cuadro 11'!N97/'Cuadro 11'!C97)</f>
        <v>11.222179700584213</v>
      </c>
      <c r="N97" s="65">
        <f t="shared" si="1"/>
        <v>100</v>
      </c>
    </row>
    <row r="98" spans="1:15" ht="12.75" customHeight="1" x14ac:dyDescent="0.2">
      <c r="A98" s="162">
        <v>2018</v>
      </c>
      <c r="B98" s="42" t="s">
        <v>9</v>
      </c>
      <c r="C98" s="48">
        <f>100*('Cuadro 11'!D98/'Cuadro 11'!C98)</f>
        <v>12.240213513877181</v>
      </c>
      <c r="D98" s="48">
        <f>100*('Cuadro 11'!E98/'Cuadro 11'!C98)</f>
        <v>13.528961148347566</v>
      </c>
      <c r="E98" s="48">
        <f>100*('Cuadro 11'!F98/'Cuadro 11'!C98)</f>
        <v>35.328759913676599</v>
      </c>
      <c r="F98" s="48">
        <f>100*('Cuadro 11'!G98/'Cuadro 11'!C98)</f>
        <v>4.1180323174004902</v>
      </c>
      <c r="G98" s="48">
        <f>100*('Cuadro 11'!H98/'Cuadro 11'!C98)</f>
        <v>2.2842074807303345</v>
      </c>
      <c r="H98" s="48">
        <f>100*('Cuadro 11'!I98/'Cuadro 11'!C98)</f>
        <v>6.3621689599967359</v>
      </c>
      <c r="I98" s="48">
        <f>100*('Cuadro 11'!J98/'Cuadro 11'!C98)</f>
        <v>2.180606295340306</v>
      </c>
      <c r="J98" s="48">
        <f>100*('Cuadro 11'!K98/'Cuadro 11'!C98)</f>
        <v>4.7531561001027836</v>
      </c>
      <c r="K98" s="48">
        <f>100*('Cuadro 11'!L98/'Cuadro 11'!C98)</f>
        <v>2.7458606719388405</v>
      </c>
      <c r="L98" s="48">
        <f>100*('Cuadro 11'!M98/'Cuadro 11'!C98)</f>
        <v>5.9130840760156387</v>
      </c>
      <c r="M98" s="48">
        <f>100*('Cuadro 11'!N98/'Cuadro 11'!C98)</f>
        <v>10.544949522573534</v>
      </c>
      <c r="N98" s="65">
        <f t="shared" si="1"/>
        <v>100.00000000000001</v>
      </c>
      <c r="O98" s="65"/>
    </row>
    <row r="99" spans="1:15" ht="12.75" customHeight="1" x14ac:dyDescent="0.2">
      <c r="A99" s="162"/>
      <c r="B99" s="42" t="s">
        <v>10</v>
      </c>
      <c r="C99" s="48">
        <f>100*('Cuadro 11'!D99/'Cuadro 11'!C99)</f>
        <v>13.216259197425719</v>
      </c>
      <c r="D99" s="48">
        <f>100*('Cuadro 11'!E99/'Cuadro 11'!C99)</f>
        <v>12.096142225461657</v>
      </c>
      <c r="E99" s="48">
        <f>100*('Cuadro 11'!F99/'Cuadro 11'!C99)</f>
        <v>35.492913175934788</v>
      </c>
      <c r="F99" s="48">
        <f>100*('Cuadro 11'!G99/'Cuadro 11'!C99)</f>
        <v>4.4851942164324132</v>
      </c>
      <c r="G99" s="48">
        <f>100*('Cuadro 11'!H99/'Cuadro 11'!C99)</f>
        <v>2.2750410726408865</v>
      </c>
      <c r="H99" s="48">
        <f>100*('Cuadro 11'!I99/'Cuadro 11'!C99)</f>
        <v>6.1695146803940526</v>
      </c>
      <c r="I99" s="48">
        <f>100*('Cuadro 11'!J99/'Cuadro 11'!C99)</f>
        <v>2.2592837080811603</v>
      </c>
      <c r="J99" s="48">
        <f>100*('Cuadro 11'!K99/'Cuadro 11'!C99)</f>
        <v>4.8321292821915325</v>
      </c>
      <c r="K99" s="48">
        <f>100*('Cuadro 11'!L99/'Cuadro 11'!C99)</f>
        <v>2.3142803454824636</v>
      </c>
      <c r="L99" s="48">
        <f>100*('Cuadro 11'!M99/'Cuadro 11'!C99)</f>
        <v>5.7254987470120673</v>
      </c>
      <c r="M99" s="48">
        <f>100*('Cuadro 11'!N99/'Cuadro 11'!C99)</f>
        <v>11.133743348943252</v>
      </c>
      <c r="N99" s="65">
        <f t="shared" si="1"/>
        <v>100</v>
      </c>
      <c r="O99" s="65"/>
    </row>
    <row r="100" spans="1:15" ht="12.75" customHeight="1" x14ac:dyDescent="0.2">
      <c r="A100" s="162"/>
      <c r="B100" s="42" t="s">
        <v>11</v>
      </c>
      <c r="C100" s="48">
        <f>100*('Cuadro 11'!D100/'Cuadro 11'!C100)</f>
        <v>13.609516203635655</v>
      </c>
      <c r="D100" s="48">
        <f>100*('Cuadro 11'!E100/'Cuadro 11'!C100)</f>
        <v>13.597776115173591</v>
      </c>
      <c r="E100" s="48">
        <f>100*('Cuadro 11'!F100/'Cuadro 11'!C100)</f>
        <v>34.200370206790126</v>
      </c>
      <c r="F100" s="48">
        <f>100*('Cuadro 11'!G100/'Cuadro 11'!C100)</f>
        <v>4.5434525044797249</v>
      </c>
      <c r="G100" s="48">
        <f>100*('Cuadro 11'!H100/'Cuadro 11'!C100)</f>
        <v>2.1444056973784766</v>
      </c>
      <c r="H100" s="48">
        <f>100*('Cuadro 11'!I100/'Cuadro 11'!C100)</f>
        <v>5.9992234737754542</v>
      </c>
      <c r="I100" s="48">
        <f>100*('Cuadro 11'!J100/'Cuadro 11'!C100)</f>
        <v>2.0698407408032349</v>
      </c>
      <c r="J100" s="48">
        <f>100*('Cuadro 11'!K100/'Cuadro 11'!C100)</f>
        <v>5.0644678542670425</v>
      </c>
      <c r="K100" s="48">
        <f>100*('Cuadro 11'!L100/'Cuadro 11'!C100)</f>
        <v>2.3322314570008174</v>
      </c>
      <c r="L100" s="48">
        <f>100*('Cuadro 11'!M100/'Cuadro 11'!C100)</f>
        <v>5.6731033338267807</v>
      </c>
      <c r="M100" s="48">
        <f>100*('Cuadro 11'!N100/'Cuadro 11'!C100)</f>
        <v>10.765612412869114</v>
      </c>
      <c r="N100" s="65">
        <f t="shared" si="1"/>
        <v>100.00000000000001</v>
      </c>
      <c r="O100" s="65"/>
    </row>
    <row r="101" spans="1:15" ht="12.75" customHeight="1" x14ac:dyDescent="0.2">
      <c r="A101" s="162"/>
      <c r="B101" s="42" t="s">
        <v>12</v>
      </c>
      <c r="C101" s="48">
        <f>100*('Cuadro 11'!D101/'Cuadro 11'!C101)</f>
        <v>14.331224321766003</v>
      </c>
      <c r="D101" s="48">
        <f>100*('Cuadro 11'!E101/'Cuadro 11'!C101)</f>
        <v>13.898577809918461</v>
      </c>
      <c r="E101" s="48">
        <f>100*('Cuadro 11'!F101/'Cuadro 11'!C101)</f>
        <v>33.29699910149202</v>
      </c>
      <c r="F101" s="48">
        <f>100*('Cuadro 11'!G101/'Cuadro 11'!C101)</f>
        <v>4.3365647188673533</v>
      </c>
      <c r="G101" s="48">
        <f>100*('Cuadro 11'!H101/'Cuadro 11'!C101)</f>
        <v>2.321337984196485</v>
      </c>
      <c r="H101" s="48">
        <f>100*('Cuadro 11'!I101/'Cuadro 11'!C101)</f>
        <v>5.3995688777639765</v>
      </c>
      <c r="I101" s="48">
        <f>100*('Cuadro 11'!J101/'Cuadro 11'!C101)</f>
        <v>2.3735588591640768</v>
      </c>
      <c r="J101" s="48">
        <f>100*('Cuadro 11'!K101/'Cuadro 11'!C101)</f>
        <v>5.3791252496765498</v>
      </c>
      <c r="K101" s="48">
        <f>100*('Cuadro 11'!L101/'Cuadro 11'!C101)</f>
        <v>2.7981834027003312</v>
      </c>
      <c r="L101" s="48">
        <f>100*('Cuadro 11'!M101/'Cuadro 11'!C101)</f>
        <v>5.5173522846874681</v>
      </c>
      <c r="M101" s="48">
        <f>100*('Cuadro 11'!N101/'Cuadro 11'!C101)</f>
        <v>10.347507389767276</v>
      </c>
      <c r="N101" s="65">
        <f t="shared" si="1"/>
        <v>100</v>
      </c>
      <c r="O101" s="65"/>
    </row>
    <row r="102" spans="1:15" ht="12.75" customHeight="1" x14ac:dyDescent="0.2">
      <c r="A102" s="162"/>
      <c r="B102" s="42" t="s">
        <v>13</v>
      </c>
      <c r="C102" s="48">
        <f>100*('Cuadro 11'!D102/'Cuadro 11'!C102)</f>
        <v>14.811390229682356</v>
      </c>
      <c r="D102" s="48">
        <f>100*('Cuadro 11'!E102/'Cuadro 11'!C102)</f>
        <v>12.855774277240631</v>
      </c>
      <c r="E102" s="48">
        <f>100*('Cuadro 11'!F102/'Cuadro 11'!C102)</f>
        <v>32.645287308356004</v>
      </c>
      <c r="F102" s="48">
        <f>100*('Cuadro 11'!G102/'Cuadro 11'!C102)</f>
        <v>3.535951028334642</v>
      </c>
      <c r="G102" s="48">
        <f>100*('Cuadro 11'!H102/'Cuadro 11'!C102)</f>
        <v>2.1655678134151284</v>
      </c>
      <c r="H102" s="48">
        <f>100*('Cuadro 11'!I102/'Cuadro 11'!C102)</f>
        <v>6.7094919157165034</v>
      </c>
      <c r="I102" s="48">
        <f>100*('Cuadro 11'!J102/'Cuadro 11'!C102)</f>
        <v>2.3025459437446956</v>
      </c>
      <c r="J102" s="48">
        <f>100*('Cuadro 11'!K102/'Cuadro 11'!C102)</f>
        <v>4.6455742591256328</v>
      </c>
      <c r="K102" s="48">
        <f>100*('Cuadro 11'!L102/'Cuadro 11'!C102)</f>
        <v>3.0338973906503761</v>
      </c>
      <c r="L102" s="48">
        <f>100*('Cuadro 11'!M102/'Cuadro 11'!C102)</f>
        <v>6.6893914585315617</v>
      </c>
      <c r="M102" s="48">
        <f>100*('Cuadro 11'!N102/'Cuadro 11'!C102)</f>
        <v>10.605128375202476</v>
      </c>
      <c r="N102" s="65">
        <f t="shared" si="1"/>
        <v>100</v>
      </c>
      <c r="O102" s="65"/>
    </row>
    <row r="103" spans="1:15" ht="12.75" customHeight="1" x14ac:dyDescent="0.2">
      <c r="A103" s="162"/>
      <c r="B103" s="42" t="s">
        <v>14</v>
      </c>
      <c r="C103" s="48">
        <f>100*('Cuadro 11'!D103/'Cuadro 11'!C103)</f>
        <v>14.611252624747218</v>
      </c>
      <c r="D103" s="48">
        <f>100*('Cuadro 11'!E103/'Cuadro 11'!C103)</f>
        <v>13.112489915555466</v>
      </c>
      <c r="E103" s="48">
        <f>100*('Cuadro 11'!F103/'Cuadro 11'!C103)</f>
        <v>32.465103404076999</v>
      </c>
      <c r="F103" s="48">
        <f>100*('Cuadro 11'!G103/'Cuadro 11'!C103)</f>
        <v>3.3413885118072901</v>
      </c>
      <c r="G103" s="48">
        <f>100*('Cuadro 11'!H103/'Cuadro 11'!C103)</f>
        <v>2.1239637137252037</v>
      </c>
      <c r="H103" s="48">
        <f>100*('Cuadro 11'!I103/'Cuadro 11'!C103)</f>
        <v>6.049877338787522</v>
      </c>
      <c r="I103" s="48">
        <f>100*('Cuadro 11'!J103/'Cuadro 11'!C103)</f>
        <v>2.4491943339881308</v>
      </c>
      <c r="J103" s="48">
        <f>100*('Cuadro 11'!K103/'Cuadro 11'!C103)</f>
        <v>4.6745699675199992</v>
      </c>
      <c r="K103" s="48">
        <f>100*('Cuadro 11'!L103/'Cuadro 11'!C103)</f>
        <v>3.5902753539184027</v>
      </c>
      <c r="L103" s="48">
        <f>100*('Cuadro 11'!M103/'Cuadro 11'!C103)</f>
        <v>6.6957005343732456</v>
      </c>
      <c r="M103" s="48">
        <f>100*('Cuadro 11'!N103/'Cuadro 11'!C103)</f>
        <v>10.886184301500542</v>
      </c>
      <c r="N103" s="65">
        <f t="shared" si="1"/>
        <v>100.00000000000003</v>
      </c>
      <c r="O103" s="65"/>
    </row>
    <row r="104" spans="1:15" ht="12.75" customHeight="1" x14ac:dyDescent="0.2">
      <c r="A104" s="162"/>
      <c r="B104" s="42" t="s">
        <v>15</v>
      </c>
      <c r="C104" s="48">
        <f>100*('Cuadro 11'!D104/'Cuadro 11'!C104)</f>
        <v>15.680141050131876</v>
      </c>
      <c r="D104" s="48">
        <f>100*('Cuadro 11'!E104/'Cuadro 11'!C104)</f>
        <v>11.976744954469302</v>
      </c>
      <c r="E104" s="48">
        <f>100*('Cuadro 11'!F104/'Cuadro 11'!C104)</f>
        <v>32.751437766556393</v>
      </c>
      <c r="F104" s="48">
        <f>100*('Cuadro 11'!G104/'Cuadro 11'!C104)</f>
        <v>3.5923257592362106</v>
      </c>
      <c r="G104" s="48">
        <f>100*('Cuadro 11'!H104/'Cuadro 11'!C104)</f>
        <v>2.0121480866748866</v>
      </c>
      <c r="H104" s="48">
        <f>100*('Cuadro 11'!I104/'Cuadro 11'!C104)</f>
        <v>6.1764655971144125</v>
      </c>
      <c r="I104" s="48">
        <f>100*('Cuadro 11'!J104/'Cuadro 11'!C104)</f>
        <v>2.5654091370439098</v>
      </c>
      <c r="J104" s="48">
        <f>100*('Cuadro 11'!K104/'Cuadro 11'!C104)</f>
        <v>4.4707174421360376</v>
      </c>
      <c r="K104" s="48">
        <f>100*('Cuadro 11'!L104/'Cuadro 11'!C104)</f>
        <v>3.3727159406069123</v>
      </c>
      <c r="L104" s="48">
        <f>100*('Cuadro 11'!M104/'Cuadro 11'!C104)</f>
        <v>6.8073373573813472</v>
      </c>
      <c r="M104" s="48">
        <f>100*('Cuadro 11'!N104/'Cuadro 11'!C104)</f>
        <v>10.594556908648691</v>
      </c>
      <c r="N104" s="65">
        <f t="shared" si="1"/>
        <v>99.999999999999972</v>
      </c>
      <c r="O104" s="65"/>
    </row>
    <row r="105" spans="1:15" ht="12.75" customHeight="1" x14ac:dyDescent="0.2">
      <c r="A105" s="162"/>
      <c r="B105" s="42" t="s">
        <v>16</v>
      </c>
      <c r="C105" s="48">
        <f>100*('Cuadro 11'!D105/'Cuadro 11'!C105)</f>
        <v>16.225979602108794</v>
      </c>
      <c r="D105" s="48">
        <f>100*('Cuadro 11'!E105/'Cuadro 11'!C105)</f>
        <v>12.194164436717312</v>
      </c>
      <c r="E105" s="48">
        <f>100*('Cuadro 11'!F105/'Cuadro 11'!C105)</f>
        <v>31.329184136009154</v>
      </c>
      <c r="F105" s="48">
        <f>100*('Cuadro 11'!G105/'Cuadro 11'!C105)</f>
        <v>3.3827378094684857</v>
      </c>
      <c r="G105" s="48">
        <f>100*('Cuadro 11'!H105/'Cuadro 11'!C105)</f>
        <v>2.1118022577741367</v>
      </c>
      <c r="H105" s="48">
        <f>100*('Cuadro 11'!I105/'Cuadro 11'!C105)</f>
        <v>6.9336843640504897</v>
      </c>
      <c r="I105" s="48">
        <f>100*('Cuadro 11'!J105/'Cuadro 11'!C105)</f>
        <v>2.6891030391976991</v>
      </c>
      <c r="J105" s="48">
        <f>100*('Cuadro 11'!K105/'Cuadro 11'!C105)</f>
        <v>4.4414495250414259</v>
      </c>
      <c r="K105" s="48">
        <f>100*('Cuadro 11'!L105/'Cuadro 11'!C105)</f>
        <v>3.2450488333200758</v>
      </c>
      <c r="L105" s="48">
        <f>100*('Cuadro 11'!M105/'Cuadro 11'!C105)</f>
        <v>6.9880438302182917</v>
      </c>
      <c r="M105" s="48">
        <f>100*('Cuadro 11'!N105/'Cuadro 11'!C105)</f>
        <v>10.458802166094133</v>
      </c>
      <c r="N105" s="65">
        <f t="shared" si="1"/>
        <v>99.999999999999986</v>
      </c>
      <c r="O105" s="65"/>
    </row>
    <row r="106" spans="1:15" ht="12.75" customHeight="1" x14ac:dyDescent="0.2">
      <c r="A106" s="162"/>
      <c r="B106" s="42" t="s">
        <v>17</v>
      </c>
      <c r="C106" s="48">
        <f>100*('Cuadro 11'!D106/'Cuadro 11'!C106)</f>
        <v>15.109475977193107</v>
      </c>
      <c r="D106" s="48">
        <f>100*('Cuadro 11'!E106/'Cuadro 11'!C106)</f>
        <v>12.066685311465806</v>
      </c>
      <c r="E106" s="48">
        <f>100*('Cuadro 11'!F106/'Cuadro 11'!C106)</f>
        <v>33.297061953005674</v>
      </c>
      <c r="F106" s="48">
        <f>100*('Cuadro 11'!G106/'Cuadro 11'!C106)</f>
        <v>3.4891763245922567</v>
      </c>
      <c r="G106" s="48">
        <f>100*('Cuadro 11'!H106/'Cuadro 11'!C106)</f>
        <v>1.9193544912669069</v>
      </c>
      <c r="H106" s="48">
        <f>100*('Cuadro 11'!I106/'Cuadro 11'!C106)</f>
        <v>6.3897606508851856</v>
      </c>
      <c r="I106" s="48">
        <f>100*('Cuadro 11'!J106/'Cuadro 11'!C106)</f>
        <v>2.7657229143498254</v>
      </c>
      <c r="J106" s="48">
        <f>100*('Cuadro 11'!K106/'Cuadro 11'!C106)</f>
        <v>4.2586051417296513</v>
      </c>
      <c r="K106" s="48">
        <f>100*('Cuadro 11'!L106/'Cuadro 11'!C106)</f>
        <v>3.3976677395113315</v>
      </c>
      <c r="L106" s="48">
        <f>100*('Cuadro 11'!M106/'Cuadro 11'!C106)</f>
        <v>6.6420704736718923</v>
      </c>
      <c r="M106" s="48">
        <f>100*('Cuadro 11'!N106/'Cuadro 11'!C106)</f>
        <v>10.664419022328369</v>
      </c>
      <c r="N106" s="65">
        <f t="shared" si="1"/>
        <v>100</v>
      </c>
      <c r="O106" s="65"/>
    </row>
    <row r="107" spans="1:15" ht="12.75" customHeight="1" x14ac:dyDescent="0.2">
      <c r="A107" s="162"/>
      <c r="B107" s="42" t="s">
        <v>18</v>
      </c>
      <c r="C107" s="48">
        <f>100*('Cuadro 11'!D107/'Cuadro 11'!C107)</f>
        <v>15.663255944857754</v>
      </c>
      <c r="D107" s="48">
        <f>100*('Cuadro 11'!E107/'Cuadro 11'!C107)</f>
        <v>12.197322707034955</v>
      </c>
      <c r="E107" s="48">
        <f>100*('Cuadro 11'!F107/'Cuadro 11'!C107)</f>
        <v>32.357019998471273</v>
      </c>
      <c r="F107" s="48">
        <f>100*('Cuadro 11'!G107/'Cuadro 11'!C107)</f>
        <v>3.3909053438051298</v>
      </c>
      <c r="G107" s="48">
        <f>100*('Cuadro 11'!H107/'Cuadro 11'!C107)</f>
        <v>1.9244687527108748</v>
      </c>
      <c r="H107" s="48">
        <f>100*('Cuadro 11'!I107/'Cuadro 11'!C107)</f>
        <v>6.4593991628048446</v>
      </c>
      <c r="I107" s="48">
        <f>100*('Cuadro 11'!J107/'Cuadro 11'!C107)</f>
        <v>2.2576673091583679</v>
      </c>
      <c r="J107" s="48">
        <f>100*('Cuadro 11'!K107/'Cuadro 11'!C107)</f>
        <v>4.4509317557547492</v>
      </c>
      <c r="K107" s="48">
        <f>100*('Cuadro 11'!L107/'Cuadro 11'!C107)</f>
        <v>2.8994139129218159</v>
      </c>
      <c r="L107" s="48">
        <f>100*('Cuadro 11'!M107/'Cuadro 11'!C107)</f>
        <v>6.6529504431927871</v>
      </c>
      <c r="M107" s="48">
        <f>100*('Cuadro 11'!N107/'Cuadro 11'!C107)</f>
        <v>11.746664669287444</v>
      </c>
      <c r="N107" s="65">
        <f t="shared" si="1"/>
        <v>100</v>
      </c>
      <c r="O107" s="65"/>
    </row>
    <row r="108" spans="1:15" ht="12.75" customHeight="1" x14ac:dyDescent="0.2">
      <c r="A108" s="162"/>
      <c r="B108" s="42" t="s">
        <v>19</v>
      </c>
      <c r="C108" s="48">
        <f>100*('Cuadro 11'!D108/'Cuadro 11'!C108)</f>
        <v>16.04153504270619</v>
      </c>
      <c r="D108" s="48">
        <f>100*('Cuadro 11'!E108/'Cuadro 11'!C108)</f>
        <v>13.367498808146877</v>
      </c>
      <c r="E108" s="48">
        <f>100*('Cuadro 11'!F108/'Cuadro 11'!C108)</f>
        <v>31.494861865090002</v>
      </c>
      <c r="F108" s="48">
        <f>100*('Cuadro 11'!G108/'Cuadro 11'!C108)</f>
        <v>2.8651825208483519</v>
      </c>
      <c r="G108" s="48">
        <f>100*('Cuadro 11'!H108/'Cuadro 11'!C108)</f>
        <v>1.8794952915013985</v>
      </c>
      <c r="H108" s="48">
        <f>100*('Cuadro 11'!I108/'Cuadro 11'!C108)</f>
        <v>6.3468623955439769</v>
      </c>
      <c r="I108" s="48">
        <f>100*('Cuadro 11'!J108/'Cuadro 11'!C108)</f>
        <v>2.3500049492898958</v>
      </c>
      <c r="J108" s="48">
        <f>100*('Cuadro 11'!K108/'Cuadro 11'!C108)</f>
        <v>4.621467317578432</v>
      </c>
      <c r="K108" s="48">
        <f>100*('Cuadro 11'!L108/'Cuadro 11'!C108)</f>
        <v>3.271364494690586</v>
      </c>
      <c r="L108" s="48">
        <f>100*('Cuadro 11'!M108/'Cuadro 11'!C108)</f>
        <v>6.3796526677980996</v>
      </c>
      <c r="M108" s="48">
        <f>100*('Cuadro 11'!N108/'Cuadro 11'!C108)</f>
        <v>11.382074646806178</v>
      </c>
      <c r="N108" s="65">
        <f t="shared" si="1"/>
        <v>99.999999999999986</v>
      </c>
      <c r="O108" s="65"/>
    </row>
    <row r="109" spans="1:15" ht="12.75" customHeight="1" x14ac:dyDescent="0.2">
      <c r="A109" s="162"/>
      <c r="B109" s="42" t="s">
        <v>20</v>
      </c>
      <c r="C109" s="48">
        <f>100*('Cuadro 11'!D109/'Cuadro 11'!C109)</f>
        <v>15.33611396252714</v>
      </c>
      <c r="D109" s="48">
        <f>100*('Cuadro 11'!E109/'Cuadro 11'!C109)</f>
        <v>14.704134212798269</v>
      </c>
      <c r="E109" s="48">
        <f>100*('Cuadro 11'!F109/'Cuadro 11'!C109)</f>
        <v>30.801312163034851</v>
      </c>
      <c r="F109" s="48">
        <f>100*('Cuadro 11'!G109/'Cuadro 11'!C109)</f>
        <v>3.6770878015757713</v>
      </c>
      <c r="G109" s="48">
        <f>100*('Cuadro 11'!H109/'Cuadro 11'!C109)</f>
        <v>1.9102019696949371</v>
      </c>
      <c r="H109" s="48">
        <f>100*('Cuadro 11'!I109/'Cuadro 11'!C109)</f>
        <v>5.7118052974575857</v>
      </c>
      <c r="I109" s="48">
        <f>100*('Cuadro 11'!J109/'Cuadro 11'!C109)</f>
        <v>2.2345533123341803</v>
      </c>
      <c r="J109" s="48">
        <f>100*('Cuadro 11'!K109/'Cuadro 11'!C109)</f>
        <v>5.4687462040713033</v>
      </c>
      <c r="K109" s="48">
        <f>100*('Cuadro 11'!L109/'Cuadro 11'!C109)</f>
        <v>2.8114111916759521</v>
      </c>
      <c r="L109" s="48">
        <f>100*('Cuadro 11'!M109/'Cuadro 11'!C109)</f>
        <v>6.3543166530632673</v>
      </c>
      <c r="M109" s="48">
        <f>100*('Cuadro 11'!N109/'Cuadro 11'!C109)</f>
        <v>10.990317231766761</v>
      </c>
      <c r="N109" s="65">
        <f t="shared" si="1"/>
        <v>100.00000000000004</v>
      </c>
      <c r="O109" s="65"/>
    </row>
    <row r="110" spans="1:15" ht="12.75" customHeight="1" x14ac:dyDescent="0.2">
      <c r="A110" s="162">
        <v>2019</v>
      </c>
      <c r="B110" s="42" t="s">
        <v>9</v>
      </c>
      <c r="C110" s="48">
        <f>100*('Cuadro 11'!D110/'Cuadro 11'!C110)</f>
        <v>15.841890903363337</v>
      </c>
      <c r="D110" s="48">
        <f>100*('Cuadro 11'!E110/'Cuadro 11'!C110)</f>
        <v>14.126535562864692</v>
      </c>
      <c r="E110" s="48">
        <f>100*('Cuadro 11'!F110/'Cuadro 11'!C110)</f>
        <v>31.498453318370441</v>
      </c>
      <c r="F110" s="48">
        <f>100*('Cuadro 11'!G110/'Cuadro 11'!C110)</f>
        <v>4.1727300676516244</v>
      </c>
      <c r="G110" s="48">
        <f>100*('Cuadro 11'!H110/'Cuadro 11'!C110)</f>
        <v>1.5481946489188918</v>
      </c>
      <c r="H110" s="48">
        <f>100*('Cuadro 11'!I110/'Cuadro 11'!C110)</f>
        <v>5.9427641930804675</v>
      </c>
      <c r="I110" s="48">
        <f>100*('Cuadro 11'!J110/'Cuadro 11'!C110)</f>
        <v>1.6925000748318173</v>
      </c>
      <c r="J110" s="48">
        <f>100*('Cuadro 11'!K110/'Cuadro 11'!C110)</f>
        <v>4.5965431728702102</v>
      </c>
      <c r="K110" s="48">
        <f>100*('Cuadro 11'!L110/'Cuadro 11'!C110)</f>
        <v>3.2953465248961749</v>
      </c>
      <c r="L110" s="48">
        <f>100*('Cuadro 11'!M110/'Cuadro 11'!C110)</f>
        <v>6.7649793879541802</v>
      </c>
      <c r="M110" s="48">
        <f>100*('Cuadro 11'!N110/'Cuadro 11'!C110)</f>
        <v>10.520062145198166</v>
      </c>
      <c r="N110" s="65">
        <f t="shared" si="1"/>
        <v>100.00000000000001</v>
      </c>
      <c r="O110" s="65"/>
    </row>
    <row r="111" spans="1:15" ht="12.75" customHeight="1" x14ac:dyDescent="0.2">
      <c r="A111" s="162"/>
      <c r="B111" s="42" t="s">
        <v>10</v>
      </c>
      <c r="C111" s="48">
        <f>100*('Cuadro 11'!D111/'Cuadro 11'!C111)</f>
        <v>16.27665359001254</v>
      </c>
      <c r="D111" s="48">
        <f>100*('Cuadro 11'!E111/'Cuadro 11'!C111)</f>
        <v>13.896121322868465</v>
      </c>
      <c r="E111" s="48">
        <f>100*('Cuadro 11'!F111/'Cuadro 11'!C111)</f>
        <v>31.294221704614245</v>
      </c>
      <c r="F111" s="48">
        <f>100*('Cuadro 11'!G111/'Cuadro 11'!C111)</f>
        <v>3.9095464021898998</v>
      </c>
      <c r="G111" s="48">
        <f>100*('Cuadro 11'!H111/'Cuadro 11'!C111)</f>
        <v>1.5650965849294738</v>
      </c>
      <c r="H111" s="48">
        <f>100*('Cuadro 11'!I111/'Cuadro 11'!C111)</f>
        <v>6.1695230144784885</v>
      </c>
      <c r="I111" s="48">
        <f>100*('Cuadro 11'!J111/'Cuadro 11'!C111)</f>
        <v>1.7898453237104706</v>
      </c>
      <c r="J111" s="48">
        <f>100*('Cuadro 11'!K111/'Cuadro 11'!C111)</f>
        <v>4.9107382127366703</v>
      </c>
      <c r="K111" s="48">
        <f>100*('Cuadro 11'!L111/'Cuadro 11'!C111)</f>
        <v>2.7155194333520769</v>
      </c>
      <c r="L111" s="48">
        <f>100*('Cuadro 11'!M111/'Cuadro 11'!C111)</f>
        <v>6.8159292312819533</v>
      </c>
      <c r="M111" s="48">
        <f>100*('Cuadro 11'!N111/'Cuadro 11'!C111)</f>
        <v>10.656805179825692</v>
      </c>
      <c r="N111" s="65">
        <f t="shared" si="1"/>
        <v>99.999999999999972</v>
      </c>
      <c r="O111" s="65"/>
    </row>
    <row r="112" spans="1:15" ht="12.75" customHeight="1" x14ac:dyDescent="0.2">
      <c r="A112" s="162"/>
      <c r="B112" s="42" t="s">
        <v>11</v>
      </c>
      <c r="C112" s="48">
        <f>100*('Cuadro 11'!D112/'Cuadro 11'!C112)</f>
        <v>17.017376179350489</v>
      </c>
      <c r="D112" s="48">
        <f>100*('Cuadro 11'!E112/'Cuadro 11'!C112)</f>
        <v>13.61847156979921</v>
      </c>
      <c r="E112" s="48">
        <f>100*('Cuadro 11'!F112/'Cuadro 11'!C112)</f>
        <v>30.900591808041391</v>
      </c>
      <c r="F112" s="48">
        <f>100*('Cuadro 11'!G112/'Cuadro 11'!C112)</f>
        <v>3.6233805744840462</v>
      </c>
      <c r="G112" s="48">
        <f>100*('Cuadro 11'!H112/'Cuadro 11'!C112)</f>
        <v>1.6685396018609924</v>
      </c>
      <c r="H112" s="48">
        <f>100*('Cuadro 11'!I112/'Cuadro 11'!C112)</f>
        <v>5.712800591064739</v>
      </c>
      <c r="I112" s="48">
        <f>100*('Cuadro 11'!J112/'Cuadro 11'!C112)</f>
        <v>1.871963456723811</v>
      </c>
      <c r="J112" s="48">
        <f>100*('Cuadro 11'!K112/'Cuadro 11'!C112)</f>
        <v>4.3647604008725924</v>
      </c>
      <c r="K112" s="48">
        <f>100*('Cuadro 11'!L112/'Cuadro 11'!C112)</f>
        <v>3.173689920535725</v>
      </c>
      <c r="L112" s="48">
        <f>100*('Cuadro 11'!M112/'Cuadro 11'!C112)</f>
        <v>7.0762273049729121</v>
      </c>
      <c r="M112" s="48">
        <f>100*('Cuadro 11'!N112/'Cuadro 11'!C112)</f>
        <v>10.972198592294104</v>
      </c>
      <c r="N112" s="65">
        <f t="shared" si="1"/>
        <v>100.00000000000001</v>
      </c>
      <c r="O112" s="65"/>
    </row>
    <row r="113" spans="1:15" ht="12.75" customHeight="1" x14ac:dyDescent="0.2">
      <c r="A113" s="162"/>
      <c r="B113" s="42" t="s">
        <v>12</v>
      </c>
      <c r="C113" s="48">
        <f>100*('Cuadro 11'!D113/'Cuadro 11'!C113)</f>
        <v>16.923211789758607</v>
      </c>
      <c r="D113" s="48">
        <f>100*('Cuadro 11'!E113/'Cuadro 11'!C113)</f>
        <v>14.736064292393907</v>
      </c>
      <c r="E113" s="48">
        <f>100*('Cuadro 11'!F113/'Cuadro 11'!C113)</f>
        <v>29.827972583820721</v>
      </c>
      <c r="F113" s="48">
        <f>100*('Cuadro 11'!G113/'Cuadro 11'!C113)</f>
        <v>3.4469873505727806</v>
      </c>
      <c r="G113" s="48">
        <f>100*('Cuadro 11'!H113/'Cuadro 11'!C113)</f>
        <v>1.5402816761131395</v>
      </c>
      <c r="H113" s="48">
        <f>100*('Cuadro 11'!I113/'Cuadro 11'!C113)</f>
        <v>6.2907073905240019</v>
      </c>
      <c r="I113" s="48">
        <f>100*('Cuadro 11'!J113/'Cuadro 11'!C113)</f>
        <v>1.6899692650030513</v>
      </c>
      <c r="J113" s="48">
        <f>100*('Cuadro 11'!K113/'Cuadro 11'!C113)</f>
        <v>4.9819691327466069</v>
      </c>
      <c r="K113" s="48">
        <f>100*('Cuadro 11'!L113/'Cuadro 11'!C113)</f>
        <v>3.5559621178379617</v>
      </c>
      <c r="L113" s="48">
        <f>100*('Cuadro 11'!M113/'Cuadro 11'!C113)</f>
        <v>7.0986108332705742</v>
      </c>
      <c r="M113" s="48">
        <f>100*('Cuadro 11'!N113/'Cuadro 11'!C113)</f>
        <v>9.9082635679586328</v>
      </c>
      <c r="N113" s="65">
        <f t="shared" si="1"/>
        <v>100</v>
      </c>
      <c r="O113" s="65"/>
    </row>
    <row r="114" spans="1:15" ht="12.75" customHeight="1" x14ac:dyDescent="0.2">
      <c r="A114" s="162"/>
      <c r="B114" s="42" t="s">
        <v>13</v>
      </c>
      <c r="C114" s="48">
        <f>100*('Cuadro 11'!D114/'Cuadro 11'!C114)</f>
        <v>17.964933665719844</v>
      </c>
      <c r="D114" s="48">
        <f>100*('Cuadro 11'!E114/'Cuadro 11'!C114)</f>
        <v>13.57536949379281</v>
      </c>
      <c r="E114" s="48">
        <f>100*('Cuadro 11'!F114/'Cuadro 11'!C114)</f>
        <v>29.688302238557458</v>
      </c>
      <c r="F114" s="48">
        <f>100*('Cuadro 11'!G114/'Cuadro 11'!C114)</f>
        <v>2.8861528436527788</v>
      </c>
      <c r="G114" s="48">
        <f>100*('Cuadro 11'!H114/'Cuadro 11'!C114)</f>
        <v>1.8812886390807335</v>
      </c>
      <c r="H114" s="48">
        <f>100*('Cuadro 11'!I114/'Cuadro 11'!C114)</f>
        <v>6.3069312758557219</v>
      </c>
      <c r="I114" s="48">
        <f>100*('Cuadro 11'!J114/'Cuadro 11'!C114)</f>
        <v>1.670377589298591</v>
      </c>
      <c r="J114" s="48">
        <f>100*('Cuadro 11'!K114/'Cuadro 11'!C114)</f>
        <v>5.9725309088165615</v>
      </c>
      <c r="K114" s="48">
        <f>100*('Cuadro 11'!L114/'Cuadro 11'!C114)</f>
        <v>2.2855626657459398</v>
      </c>
      <c r="L114" s="48">
        <f>100*('Cuadro 11'!M114/'Cuadro 11'!C114)</f>
        <v>6.7394780612484944</v>
      </c>
      <c r="M114" s="48">
        <f>100*('Cuadro 11'!N114/'Cuadro 11'!C114)</f>
        <v>11.029072618231075</v>
      </c>
      <c r="N114" s="65">
        <f t="shared" si="1"/>
        <v>100.00000000000001</v>
      </c>
      <c r="O114" s="65"/>
    </row>
    <row r="115" spans="1:15" ht="12.75" customHeight="1" x14ac:dyDescent="0.2">
      <c r="A115" s="162"/>
      <c r="B115" s="42" t="s">
        <v>14</v>
      </c>
      <c r="C115" s="48">
        <f>100*('Cuadro 11'!D115/'Cuadro 11'!C115)</f>
        <v>17.626375326565537</v>
      </c>
      <c r="D115" s="48">
        <f>100*('Cuadro 11'!E115/'Cuadro 11'!C115)</f>
        <v>13.83412004123058</v>
      </c>
      <c r="E115" s="48">
        <f>100*('Cuadro 11'!F115/'Cuadro 11'!C115)</f>
        <v>29.194870946788125</v>
      </c>
      <c r="F115" s="48">
        <f>100*('Cuadro 11'!G115/'Cuadro 11'!C115)</f>
        <v>3.0313031123276604</v>
      </c>
      <c r="G115" s="48">
        <f>100*('Cuadro 11'!H115/'Cuadro 11'!C115)</f>
        <v>1.6314348432952739</v>
      </c>
      <c r="H115" s="48">
        <f>100*('Cuadro 11'!I115/'Cuadro 11'!C115)</f>
        <v>6.1259978874743481</v>
      </c>
      <c r="I115" s="48">
        <f>100*('Cuadro 11'!J115/'Cuadro 11'!C115)</f>
        <v>1.5751605984027857</v>
      </c>
      <c r="J115" s="48">
        <f>100*('Cuadro 11'!K115/'Cuadro 11'!C115)</f>
        <v>6.2008603403497435</v>
      </c>
      <c r="K115" s="48">
        <f>100*('Cuadro 11'!L115/'Cuadro 11'!C115)</f>
        <v>2.1268036759252356</v>
      </c>
      <c r="L115" s="48">
        <f>100*('Cuadro 11'!M115/'Cuadro 11'!C115)</f>
        <v>6.3567577058703195</v>
      </c>
      <c r="M115" s="48">
        <f>100*('Cuadro 11'!N115/'Cuadro 11'!C115)</f>
        <v>12.296315521770392</v>
      </c>
      <c r="N115" s="65">
        <f t="shared" si="1"/>
        <v>100.00000000000001</v>
      </c>
      <c r="O115" s="65"/>
    </row>
    <row r="116" spans="1:15" ht="12.75" customHeight="1" x14ac:dyDescent="0.2">
      <c r="A116" s="162"/>
      <c r="B116" s="42" t="s">
        <v>15</v>
      </c>
      <c r="C116" s="48">
        <f>100*('Cuadro 11'!D116/'Cuadro 11'!C116)</f>
        <v>16.677565410034703</v>
      </c>
      <c r="D116" s="48">
        <f>100*('Cuadro 11'!E116/'Cuadro 11'!C116)</f>
        <v>13.729193374394921</v>
      </c>
      <c r="E116" s="48">
        <f>100*('Cuadro 11'!F116/'Cuadro 11'!C116)</f>
        <v>29.961577708679755</v>
      </c>
      <c r="F116" s="48">
        <f>100*('Cuadro 11'!G116/'Cuadro 11'!C116)</f>
        <v>2.6417608431777868</v>
      </c>
      <c r="G116" s="48">
        <f>100*('Cuadro 11'!H116/'Cuadro 11'!C116)</f>
        <v>1.9008463415018246</v>
      </c>
      <c r="H116" s="48">
        <f>100*('Cuadro 11'!I116/'Cuadro 11'!C116)</f>
        <v>7.4891741894958823</v>
      </c>
      <c r="I116" s="48">
        <f>100*('Cuadro 11'!J116/'Cuadro 11'!C116)</f>
        <v>1.644700802480481</v>
      </c>
      <c r="J116" s="48">
        <f>100*('Cuadro 11'!K116/'Cuadro 11'!C116)</f>
        <v>6.004881687443504</v>
      </c>
      <c r="K116" s="48">
        <f>100*('Cuadro 11'!L116/'Cuadro 11'!C116)</f>
        <v>2.1173195746598354</v>
      </c>
      <c r="L116" s="48">
        <f>100*('Cuadro 11'!M116/'Cuadro 11'!C116)</f>
        <v>5.9842113217120252</v>
      </c>
      <c r="M116" s="48">
        <f>100*('Cuadro 11'!N116/'Cuadro 11'!C116)</f>
        <v>11.848768746419296</v>
      </c>
      <c r="N116" s="65">
        <f t="shared" si="1"/>
        <v>100.00000000000001</v>
      </c>
      <c r="O116" s="65"/>
    </row>
    <row r="117" spans="1:15" ht="12.75" customHeight="1" x14ac:dyDescent="0.2">
      <c r="A117" s="162"/>
      <c r="B117" s="42" t="s">
        <v>16</v>
      </c>
      <c r="C117" s="48">
        <f>100*('Cuadro 11'!D117/'Cuadro 11'!C117)</f>
        <v>16.793308011561098</v>
      </c>
      <c r="D117" s="48">
        <f>100*('Cuadro 11'!E117/'Cuadro 11'!C117)</f>
        <v>14.001655592174474</v>
      </c>
      <c r="E117" s="48">
        <f>100*('Cuadro 11'!F117/'Cuadro 11'!C117)</f>
        <v>28.995682470027784</v>
      </c>
      <c r="F117" s="48">
        <f>100*('Cuadro 11'!G117/'Cuadro 11'!C117)</f>
        <v>2.346330734936859</v>
      </c>
      <c r="G117" s="48">
        <f>100*('Cuadro 11'!H117/'Cuadro 11'!C117)</f>
        <v>1.7378393671208061</v>
      </c>
      <c r="H117" s="48">
        <f>100*('Cuadro 11'!I117/'Cuadro 11'!C117)</f>
        <v>7.2306223799800629</v>
      </c>
      <c r="I117" s="48">
        <f>100*('Cuadro 11'!J117/'Cuadro 11'!C117)</f>
        <v>1.9878055483998938</v>
      </c>
      <c r="J117" s="48">
        <f>100*('Cuadro 11'!K117/'Cuadro 11'!C117)</f>
        <v>6.3305698244914153</v>
      </c>
      <c r="K117" s="48">
        <f>100*('Cuadro 11'!L117/'Cuadro 11'!C117)</f>
        <v>2.4405572894202883</v>
      </c>
      <c r="L117" s="48">
        <f>100*('Cuadro 11'!M117/'Cuadro 11'!C117)</f>
        <v>6.5941157850006871</v>
      </c>
      <c r="M117" s="48">
        <f>100*('Cuadro 11'!N117/'Cuadro 11'!C117)</f>
        <v>11.541512996886617</v>
      </c>
      <c r="N117" s="65">
        <f t="shared" si="1"/>
        <v>99.999999999999972</v>
      </c>
      <c r="O117" s="65"/>
    </row>
    <row r="118" spans="1:15" ht="12.75" customHeight="1" x14ac:dyDescent="0.2">
      <c r="A118" s="162"/>
      <c r="B118" s="42" t="s">
        <v>17</v>
      </c>
      <c r="C118" s="48">
        <f>100*('Cuadro 11'!D118/'Cuadro 11'!C118)</f>
        <v>16.646105177393945</v>
      </c>
      <c r="D118" s="48">
        <f>100*('Cuadro 11'!E118/'Cuadro 11'!C118)</f>
        <v>11.892209856354224</v>
      </c>
      <c r="E118" s="48">
        <f>100*('Cuadro 11'!F118/'Cuadro 11'!C118)</f>
        <v>29.865168730620091</v>
      </c>
      <c r="F118" s="48">
        <f>100*('Cuadro 11'!G118/'Cuadro 11'!C118)</f>
        <v>2.1522431982660057</v>
      </c>
      <c r="G118" s="48">
        <f>100*('Cuadro 11'!H118/'Cuadro 11'!C118)</f>
        <v>2.04143248054908</v>
      </c>
      <c r="H118" s="48">
        <f>100*('Cuadro 11'!I118/'Cuadro 11'!C118)</f>
        <v>8.0334286357653166</v>
      </c>
      <c r="I118" s="48">
        <f>100*('Cuadro 11'!J118/'Cuadro 11'!C118)</f>
        <v>2.0509390300583066</v>
      </c>
      <c r="J118" s="48">
        <f>100*('Cuadro 11'!K118/'Cuadro 11'!C118)</f>
        <v>6.3120980068479184</v>
      </c>
      <c r="K118" s="48">
        <f>100*('Cuadro 11'!L118/'Cuadro 11'!C118)</f>
        <v>2.6250289920877288</v>
      </c>
      <c r="L118" s="48">
        <f>100*('Cuadro 11'!M118/'Cuadro 11'!C118)</f>
        <v>6.787148207948575</v>
      </c>
      <c r="M118" s="48">
        <f>100*('Cuadro 11'!N118/'Cuadro 11'!C118)</f>
        <v>11.594197684108813</v>
      </c>
      <c r="N118" s="65">
        <f t="shared" si="1"/>
        <v>100</v>
      </c>
      <c r="O118" s="65"/>
    </row>
    <row r="119" spans="1:15" ht="12.75" customHeight="1" x14ac:dyDescent="0.2">
      <c r="A119" s="162"/>
      <c r="B119" s="42" t="s">
        <v>18</v>
      </c>
      <c r="C119" s="48">
        <f>100*('Cuadro 11'!D119/'Cuadro 11'!C119)</f>
        <v>16.048040227623204</v>
      </c>
      <c r="D119" s="48">
        <f>100*('Cuadro 11'!E119/'Cuadro 11'!C119)</f>
        <v>10.685387980992015</v>
      </c>
      <c r="E119" s="48">
        <f>100*('Cuadro 11'!F119/'Cuadro 11'!C119)</f>
        <v>31.228280079809974</v>
      </c>
      <c r="F119" s="48">
        <f>100*('Cuadro 11'!G119/'Cuadro 11'!C119)</f>
        <v>2.8445281059738985</v>
      </c>
      <c r="G119" s="48">
        <f>100*('Cuadro 11'!H119/'Cuadro 11'!C119)</f>
        <v>2.2925943256701755</v>
      </c>
      <c r="H119" s="48">
        <f>100*('Cuadro 11'!I119/'Cuadro 11'!C119)</f>
        <v>6.7765470697827306</v>
      </c>
      <c r="I119" s="48">
        <f>100*('Cuadro 11'!J119/'Cuadro 11'!C119)</f>
        <v>2.1417288935218672</v>
      </c>
      <c r="J119" s="48">
        <f>100*('Cuadro 11'!K119/'Cuadro 11'!C119)</f>
        <v>6.5914748017192037</v>
      </c>
      <c r="K119" s="48">
        <f>100*('Cuadro 11'!L119/'Cuadro 11'!C119)</f>
        <v>2.8127799364117814</v>
      </c>
      <c r="L119" s="48">
        <f>100*('Cuadro 11'!M119/'Cuadro 11'!C119)</f>
        <v>6.969179416743196</v>
      </c>
      <c r="M119" s="48">
        <f>100*('Cuadro 11'!N119/'Cuadro 11'!C119)</f>
        <v>11.609459161751962</v>
      </c>
      <c r="N119" s="65">
        <f t="shared" si="1"/>
        <v>100.00000000000001</v>
      </c>
      <c r="O119" s="65"/>
    </row>
    <row r="120" spans="1:15" ht="12.75" customHeight="1" x14ac:dyDescent="0.2">
      <c r="A120" s="162"/>
      <c r="B120" s="42" t="s">
        <v>19</v>
      </c>
      <c r="C120" s="48">
        <f>100*('Cuadro 11'!D120/'Cuadro 11'!C120)</f>
        <v>15.136204398501526</v>
      </c>
      <c r="D120" s="48">
        <f>100*('Cuadro 11'!E120/'Cuadro 11'!C120)</f>
        <v>11.55139733762897</v>
      </c>
      <c r="E120" s="48">
        <f>100*('Cuadro 11'!F120/'Cuadro 11'!C120)</f>
        <v>28.427843964407113</v>
      </c>
      <c r="F120" s="48">
        <f>100*('Cuadro 11'!G120/'Cuadro 11'!C120)</f>
        <v>3.2775656322586291</v>
      </c>
      <c r="G120" s="48">
        <f>100*('Cuadro 11'!H120/'Cuadro 11'!C120)</f>
        <v>2.3342056838401244</v>
      </c>
      <c r="H120" s="48">
        <f>100*('Cuadro 11'!I120/'Cuadro 11'!C120)</f>
        <v>6.8921430644362642</v>
      </c>
      <c r="I120" s="48">
        <f>100*('Cuadro 11'!J120/'Cuadro 11'!C120)</f>
        <v>1.9581076837785767</v>
      </c>
      <c r="J120" s="48">
        <f>100*('Cuadro 11'!K120/'Cuadro 11'!C120)</f>
        <v>7.542689341874242</v>
      </c>
      <c r="K120" s="48">
        <f>100*('Cuadro 11'!L120/'Cuadro 11'!C120)</f>
        <v>3.4430419250018427</v>
      </c>
      <c r="L120" s="48">
        <f>100*('Cuadro 11'!M120/'Cuadro 11'!C120)</f>
        <v>6.0820107334119227</v>
      </c>
      <c r="M120" s="48">
        <f>100*('Cuadro 11'!N120/'Cuadro 11'!C120)</f>
        <v>13.354790234860783</v>
      </c>
      <c r="N120" s="65">
        <f t="shared" si="1"/>
        <v>99.999999999999986</v>
      </c>
      <c r="O120" s="65"/>
    </row>
    <row r="121" spans="1:15" ht="12.75" customHeight="1" x14ac:dyDescent="0.2">
      <c r="A121" s="162"/>
      <c r="B121" s="42" t="s">
        <v>20</v>
      </c>
      <c r="C121" s="48">
        <f>100*('Cuadro 11'!D121/'Cuadro 11'!C121)</f>
        <v>16.287464073212192</v>
      </c>
      <c r="D121" s="48">
        <f>100*('Cuadro 11'!E121/'Cuadro 11'!C121)</f>
        <v>12.809659606475785</v>
      </c>
      <c r="E121" s="48">
        <f>100*('Cuadro 11'!F121/'Cuadro 11'!C121)</f>
        <v>28.807526623094542</v>
      </c>
      <c r="F121" s="48">
        <f>100*('Cuadro 11'!G121/'Cuadro 11'!C121)</f>
        <v>2.8538170610927769</v>
      </c>
      <c r="G121" s="48">
        <f>100*('Cuadro 11'!H121/'Cuadro 11'!C121)</f>
        <v>2.8054349258020688</v>
      </c>
      <c r="H121" s="48">
        <f>100*('Cuadro 11'!I121/'Cuadro 11'!C121)</f>
        <v>6.360404798146198</v>
      </c>
      <c r="I121" s="48">
        <f>100*('Cuadro 11'!J121/'Cuadro 11'!C121)</f>
        <v>2.0234575252268465</v>
      </c>
      <c r="J121" s="48">
        <f>100*('Cuadro 11'!K121/'Cuadro 11'!C121)</f>
        <v>7.0335251277712967</v>
      </c>
      <c r="K121" s="48">
        <f>100*('Cuadro 11'!L121/'Cuadro 11'!C121)</f>
        <v>2.8415165182222579</v>
      </c>
      <c r="L121" s="48">
        <f>100*('Cuadro 11'!M121/'Cuadro 11'!C121)</f>
        <v>6.7156754553917928</v>
      </c>
      <c r="M121" s="48">
        <f>100*('Cuadro 11'!N121/'Cuadro 11'!C121)</f>
        <v>11.46151828556426</v>
      </c>
      <c r="N121" s="65">
        <f t="shared" si="1"/>
        <v>100</v>
      </c>
      <c r="O121" s="65"/>
    </row>
    <row r="122" spans="1:15" ht="12.75" customHeight="1" x14ac:dyDescent="0.2">
      <c r="A122" s="162">
        <v>2020</v>
      </c>
      <c r="B122" s="78" t="s">
        <v>9</v>
      </c>
      <c r="C122" s="48">
        <f>100*('Cuadro 11'!D122/'Cuadro 11'!C122)</f>
        <v>14.852639116459423</v>
      </c>
      <c r="D122" s="48">
        <f>100*('Cuadro 11'!E122/'Cuadro 11'!C122)</f>
        <v>12.701881855714175</v>
      </c>
      <c r="E122" s="48">
        <f>100*('Cuadro 11'!F122/'Cuadro 11'!C122)</f>
        <v>31.228623835659125</v>
      </c>
      <c r="F122" s="48">
        <f>100*('Cuadro 11'!G122/'Cuadro 11'!C122)</f>
        <v>2.5934525213562791</v>
      </c>
      <c r="G122" s="48">
        <f>100*('Cuadro 11'!H122/'Cuadro 11'!C122)</f>
        <v>2.3752727642026752</v>
      </c>
      <c r="H122" s="48">
        <f>100*('Cuadro 11'!I122/'Cuadro 11'!C122)</f>
        <v>7.0444670572270436</v>
      </c>
      <c r="I122" s="48">
        <f>100*('Cuadro 11'!J122/'Cuadro 11'!C122)</f>
        <v>1.929579243867553</v>
      </c>
      <c r="J122" s="48">
        <f>100*('Cuadro 11'!K122/'Cuadro 11'!C122)</f>
        <v>6.2247664470506381</v>
      </c>
      <c r="K122" s="48">
        <f>100*('Cuadro 11'!L122/'Cuadro 11'!C122)</f>
        <v>2.724297165675341</v>
      </c>
      <c r="L122" s="48">
        <f>100*('Cuadro 11'!M122/'Cuadro 11'!C122)</f>
        <v>6.8925482078761107</v>
      </c>
      <c r="M122" s="48">
        <f>100*('Cuadro 11'!N122/'Cuadro 11'!C122)</f>
        <v>11.43247178491163</v>
      </c>
      <c r="N122" s="65">
        <f t="shared" si="1"/>
        <v>100</v>
      </c>
    </row>
    <row r="123" spans="1:15" ht="12.75" customHeight="1" x14ac:dyDescent="0.2">
      <c r="A123" s="162"/>
      <c r="B123" s="78" t="s">
        <v>10</v>
      </c>
      <c r="C123" s="48">
        <f>100*('Cuadro 11'!D123/'Cuadro 11'!C123)</f>
        <v>15.590449382038821</v>
      </c>
      <c r="D123" s="48">
        <f>100*('Cuadro 11'!E123/'Cuadro 11'!C123)</f>
        <v>12.779104817923399</v>
      </c>
      <c r="E123" s="48">
        <f>100*('Cuadro 11'!F123/'Cuadro 11'!C123)</f>
        <v>28.664516979733971</v>
      </c>
      <c r="F123" s="48">
        <f>100*('Cuadro 11'!G123/'Cuadro 11'!C123)</f>
        <v>3.1762817620360546</v>
      </c>
      <c r="G123" s="48">
        <f>100*('Cuadro 11'!H123/'Cuadro 11'!C123)</f>
        <v>2.6107323587317075</v>
      </c>
      <c r="H123" s="48">
        <f>100*('Cuadro 11'!I123/'Cuadro 11'!C123)</f>
        <v>7.4158658747637674</v>
      </c>
      <c r="I123" s="48">
        <f>100*('Cuadro 11'!J123/'Cuadro 11'!C123)</f>
        <v>1.9992460151801534</v>
      </c>
      <c r="J123" s="48">
        <f>100*('Cuadro 11'!K123/'Cuadro 11'!C123)</f>
        <v>6.2388283910958791</v>
      </c>
      <c r="K123" s="48">
        <f>100*('Cuadro 11'!L123/'Cuadro 11'!C123)</f>
        <v>3.1250892287158374</v>
      </c>
      <c r="L123" s="48">
        <f>100*('Cuadro 11'!M123/'Cuadro 11'!C123)</f>
        <v>7.0484815087532873</v>
      </c>
      <c r="M123" s="48">
        <f>100*('Cuadro 11'!N123/'Cuadro 11'!C123)</f>
        <v>11.351403681027113</v>
      </c>
      <c r="N123" s="65">
        <f t="shared" si="1"/>
        <v>99.999999999999972</v>
      </c>
    </row>
    <row r="124" spans="1:15" ht="12.75" customHeight="1" x14ac:dyDescent="0.2">
      <c r="A124" s="162"/>
      <c r="B124" s="78" t="s">
        <v>11</v>
      </c>
      <c r="C124" s="48">
        <f>100*('Cuadro 11'!D124/'Cuadro 11'!C124)</f>
        <v>16.933838226678638</v>
      </c>
      <c r="D124" s="48">
        <f>100*('Cuadro 11'!E124/'Cuadro 11'!C124)</f>
        <v>14.052125433125862</v>
      </c>
      <c r="E124" s="48">
        <f>100*('Cuadro 11'!F124/'Cuadro 11'!C124)</f>
        <v>26.715637444345536</v>
      </c>
      <c r="F124" s="48">
        <f>100*('Cuadro 11'!G124/'Cuadro 11'!C124)</f>
        <v>3.1725135435928307</v>
      </c>
      <c r="G124" s="48">
        <f>100*('Cuadro 11'!H124/'Cuadro 11'!C124)</f>
        <v>2.535127968934336</v>
      </c>
      <c r="H124" s="48">
        <f>100*('Cuadro 11'!I124/'Cuadro 11'!C124)</f>
        <v>6.5288326805642258</v>
      </c>
      <c r="I124" s="48">
        <f>100*('Cuadro 11'!J124/'Cuadro 11'!C124)</f>
        <v>1.9212903361508298</v>
      </c>
      <c r="J124" s="48">
        <f>100*('Cuadro 11'!K124/'Cuadro 11'!C124)</f>
        <v>6.0105676214561949</v>
      </c>
      <c r="K124" s="48">
        <f>100*('Cuadro 11'!L124/'Cuadro 11'!C124)</f>
        <v>3.306944180662899</v>
      </c>
      <c r="L124" s="48">
        <f>100*('Cuadro 11'!M124/'Cuadro 11'!C124)</f>
        <v>7.177952633151599</v>
      </c>
      <c r="M124" s="48">
        <f>100*('Cuadro 11'!N124/'Cuadro 11'!C124)</f>
        <v>11.645169931337064</v>
      </c>
      <c r="N124" s="65">
        <f t="shared" si="1"/>
        <v>100.00000000000001</v>
      </c>
    </row>
    <row r="125" spans="1:15" ht="12.75" customHeight="1" x14ac:dyDescent="0.2">
      <c r="A125" s="162"/>
      <c r="B125" s="78" t="s">
        <v>12</v>
      </c>
      <c r="C125" s="48">
        <f>100*('Cuadro 11'!D125/'Cuadro 11'!C125)</f>
        <v>18.611580146077124</v>
      </c>
      <c r="D125" s="48">
        <f>100*('Cuadro 11'!E125/'Cuadro 11'!C125)</f>
        <v>21.075977119819889</v>
      </c>
      <c r="E125" s="48">
        <f>100*('Cuadro 11'!F125/'Cuadro 11'!C125)</f>
        <v>10.580283515275269</v>
      </c>
      <c r="F125" s="48">
        <f>100*('Cuadro 11'!G125/'Cuadro 11'!C125)</f>
        <v>1.2164912694049581</v>
      </c>
      <c r="G125" s="48">
        <f>100*('Cuadro 11'!H125/'Cuadro 11'!C125)</f>
        <v>8.508076127647321E-2</v>
      </c>
      <c r="H125" s="48">
        <f>100*('Cuadro 11'!I125/'Cuadro 11'!C125)</f>
        <v>0.89743841461818374</v>
      </c>
      <c r="I125" s="48">
        <f>100*('Cuadro 11'!J125/'Cuadro 11'!C125)</f>
        <v>1.6754365297520877</v>
      </c>
      <c r="J125" s="48">
        <f>100*('Cuadro 11'!K125/'Cuadro 11'!C125)</f>
        <v>13.778992905573444</v>
      </c>
      <c r="K125" s="48">
        <f>100*('Cuadro 11'!L125/'Cuadro 11'!C125)</f>
        <v>4.3243933087253588</v>
      </c>
      <c r="L125" s="48">
        <f>100*('Cuadro 11'!M125/'Cuadro 11'!C125)</f>
        <v>13.059078771695592</v>
      </c>
      <c r="M125" s="48">
        <f>100*('Cuadro 11'!N125/'Cuadro 11'!C125)</f>
        <v>14.695247257781615</v>
      </c>
      <c r="N125" s="65">
        <f t="shared" si="1"/>
        <v>100</v>
      </c>
    </row>
    <row r="126" spans="1:15" ht="12.75" customHeight="1" x14ac:dyDescent="0.2">
      <c r="A126" s="162"/>
      <c r="B126" s="78" t="s">
        <v>13</v>
      </c>
      <c r="C126" s="48">
        <f>100*('Cuadro 11'!D126/'Cuadro 11'!C126)</f>
        <v>21.439433989523252</v>
      </c>
      <c r="D126" s="48">
        <f>100*('Cuadro 11'!E126/'Cuadro 11'!C126)</f>
        <v>13.430546235975857</v>
      </c>
      <c r="E126" s="48">
        <f>100*('Cuadro 11'!F126/'Cuadro 11'!C126)</f>
        <v>23.499265913391373</v>
      </c>
      <c r="F126" s="48">
        <f>100*('Cuadro 11'!G126/'Cuadro 11'!C126)</f>
        <v>2.7932493112471648</v>
      </c>
      <c r="G126" s="48">
        <f>100*('Cuadro 11'!H126/'Cuadro 11'!C126)</f>
        <v>1.5833911231057252</v>
      </c>
      <c r="H126" s="48">
        <f>100*('Cuadro 11'!I126/'Cuadro 11'!C126)</f>
        <v>4.5291349829197936</v>
      </c>
      <c r="I126" s="48">
        <f>100*('Cuadro 11'!J126/'Cuadro 11'!C126)</f>
        <v>1.1822396937974315</v>
      </c>
      <c r="J126" s="48">
        <f>100*('Cuadro 11'!K126/'Cuadro 11'!C126)</f>
        <v>6.8508502502400637</v>
      </c>
      <c r="K126" s="48">
        <f>100*('Cuadro 11'!L126/'Cuadro 11'!C126)</f>
        <v>2.7838209748927647</v>
      </c>
      <c r="L126" s="48">
        <f>100*('Cuadro 11'!M126/'Cuadro 11'!C126)</f>
        <v>8.1638474045262264</v>
      </c>
      <c r="M126" s="48">
        <f>100*('Cuadro 11'!N126/'Cuadro 11'!C126)</f>
        <v>13.744220120380342</v>
      </c>
      <c r="N126" s="65">
        <f t="shared" si="1"/>
        <v>99.999999999999986</v>
      </c>
    </row>
    <row r="127" spans="1:15" ht="12.75" customHeight="1" x14ac:dyDescent="0.2">
      <c r="A127" s="162"/>
      <c r="B127" s="78" t="s">
        <v>14</v>
      </c>
      <c r="C127" s="48">
        <f>100*('Cuadro 11'!D127/'Cuadro 11'!C127)</f>
        <v>18.819873948505219</v>
      </c>
      <c r="D127" s="48">
        <f>100*('Cuadro 11'!E127/'Cuadro 11'!C127)</f>
        <v>12.558275080207002</v>
      </c>
      <c r="E127" s="48">
        <f>100*('Cuadro 11'!F127/'Cuadro 11'!C127)</f>
        <v>27.063354650748213</v>
      </c>
      <c r="F127" s="48">
        <f>100*('Cuadro 11'!G127/'Cuadro 11'!C127)</f>
        <v>3.1561425578147935</v>
      </c>
      <c r="G127" s="48">
        <f>100*('Cuadro 11'!H127/'Cuadro 11'!C127)</f>
        <v>2.2846134669797511</v>
      </c>
      <c r="H127" s="48">
        <f>100*('Cuadro 11'!I127/'Cuadro 11'!C127)</f>
        <v>5.523397395468022</v>
      </c>
      <c r="I127" s="48">
        <f>100*('Cuadro 11'!J127/'Cuadro 11'!C127)</f>
        <v>1.5227722204641785</v>
      </c>
      <c r="J127" s="48">
        <f>100*('Cuadro 11'!K127/'Cuadro 11'!C127)</f>
        <v>6.0944113767261419</v>
      </c>
      <c r="K127" s="48">
        <f>100*('Cuadro 11'!L127/'Cuadro 11'!C127)</f>
        <v>2.8230965823759049</v>
      </c>
      <c r="L127" s="48">
        <f>100*('Cuadro 11'!M127/'Cuadro 11'!C127)</f>
        <v>7.6930457129213137</v>
      </c>
      <c r="M127" s="48">
        <f>100*('Cuadro 11'!N127/'Cuadro 11'!C127)</f>
        <v>12.46101700778946</v>
      </c>
      <c r="N127" s="65">
        <f t="shared" si="1"/>
        <v>100.00000000000001</v>
      </c>
    </row>
    <row r="128" spans="1:15" ht="12.75" customHeight="1" x14ac:dyDescent="0.2">
      <c r="A128" s="162"/>
      <c r="B128" s="78" t="s">
        <v>15</v>
      </c>
      <c r="C128" s="48">
        <f>100*('Cuadro 11'!D128/'Cuadro 11'!C128)</f>
        <v>16.77035004164895</v>
      </c>
      <c r="D128" s="48">
        <f>100*('Cuadro 11'!E128/'Cuadro 11'!C128)</f>
        <v>11.711719840984234</v>
      </c>
      <c r="E128" s="48">
        <f>100*('Cuadro 11'!F128/'Cuadro 11'!C128)</f>
        <v>26.525728319543823</v>
      </c>
      <c r="F128" s="48">
        <f>100*('Cuadro 11'!G128/'Cuadro 11'!C128)</f>
        <v>3.66031319140918</v>
      </c>
      <c r="G128" s="48">
        <f>100*('Cuadro 11'!H128/'Cuadro 11'!C128)</f>
        <v>2.1281423194042222</v>
      </c>
      <c r="H128" s="48">
        <f>100*('Cuadro 11'!I128/'Cuadro 11'!C128)</f>
        <v>6.8009423989148345</v>
      </c>
      <c r="I128" s="48">
        <f>100*('Cuadro 11'!J128/'Cuadro 11'!C128)</f>
        <v>1.5479919845294423</v>
      </c>
      <c r="J128" s="48">
        <f>100*('Cuadro 11'!K128/'Cuadro 11'!C128)</f>
        <v>6.8106011121042087</v>
      </c>
      <c r="K128" s="48">
        <f>100*('Cuadro 11'!L128/'Cuadro 11'!C128)</f>
        <v>3.2050108843036753</v>
      </c>
      <c r="L128" s="48">
        <f>100*('Cuadro 11'!M128/'Cuadro 11'!C128)</f>
        <v>8.6033681976114327</v>
      </c>
      <c r="M128" s="48">
        <f>100*('Cuadro 11'!N128/'Cuadro 11'!C128)</f>
        <v>12.235831709546003</v>
      </c>
      <c r="N128" s="65">
        <f t="shared" si="1"/>
        <v>100.00000000000001</v>
      </c>
    </row>
    <row r="129" spans="1:14" ht="12.75" customHeight="1" x14ac:dyDescent="0.2">
      <c r="A129" s="162"/>
      <c r="B129" s="78" t="s">
        <v>16</v>
      </c>
      <c r="C129" s="48">
        <f>100*('Cuadro 11'!D129/'Cuadro 11'!C129)</f>
        <v>16.320846630090735</v>
      </c>
      <c r="D129" s="48">
        <f>100*('Cuadro 11'!E129/'Cuadro 11'!C129)</f>
        <v>11.672867812375285</v>
      </c>
      <c r="E129" s="48">
        <f>100*('Cuadro 11'!F129/'Cuadro 11'!C129)</f>
        <v>26.319879096801639</v>
      </c>
      <c r="F129" s="48">
        <f>100*('Cuadro 11'!G129/'Cuadro 11'!C129)</f>
        <v>3.8099618995330653</v>
      </c>
      <c r="G129" s="48">
        <f>100*('Cuadro 11'!H129/'Cuadro 11'!C129)</f>
        <v>2.2756324635506751</v>
      </c>
      <c r="H129" s="48">
        <f>100*('Cuadro 11'!I129/'Cuadro 11'!C129)</f>
        <v>7.3655488009473791</v>
      </c>
      <c r="I129" s="48">
        <f>100*('Cuadro 11'!J129/'Cuadro 11'!C129)</f>
        <v>1.7665703603851086</v>
      </c>
      <c r="J129" s="48">
        <f>100*('Cuadro 11'!K129/'Cuadro 11'!C129)</f>
        <v>6.0500161362211031</v>
      </c>
      <c r="K129" s="48">
        <f>100*('Cuadro 11'!L129/'Cuadro 11'!C129)</f>
        <v>3.1327978271502537</v>
      </c>
      <c r="L129" s="48">
        <f>100*('Cuadro 11'!M129/'Cuadro 11'!C129)</f>
        <v>9.2477380932186239</v>
      </c>
      <c r="M129" s="48">
        <f>100*('Cuadro 11'!N129/'Cuadro 11'!C129)</f>
        <v>12.038140879726123</v>
      </c>
      <c r="N129" s="65">
        <f>SUM(C129:M129)</f>
        <v>100</v>
      </c>
    </row>
    <row r="130" spans="1:14" ht="12.75" customHeight="1" x14ac:dyDescent="0.2">
      <c r="A130" s="162"/>
      <c r="B130" s="78" t="s">
        <v>17</v>
      </c>
      <c r="C130" s="48">
        <f>100*('Cuadro 11'!D130/'Cuadro 11'!C130)</f>
        <v>13.734820553132703</v>
      </c>
      <c r="D130" s="48">
        <f>100*('Cuadro 11'!E130/'Cuadro 11'!C130)</f>
        <v>11.779555515333357</v>
      </c>
      <c r="E130" s="48">
        <f>100*('Cuadro 11'!F130/'Cuadro 11'!C130)</f>
        <v>27.728261616473809</v>
      </c>
      <c r="F130" s="48">
        <f>100*('Cuadro 11'!G130/'Cuadro 11'!C130)</f>
        <v>4.1710840955877684</v>
      </c>
      <c r="G130" s="48">
        <f>100*('Cuadro 11'!H130/'Cuadro 11'!C130)</f>
        <v>2.2502553688967688</v>
      </c>
      <c r="H130" s="48">
        <f>100*('Cuadro 11'!I130/'Cuadro 11'!C130)</f>
        <v>8.2054860825367051</v>
      </c>
      <c r="I130" s="48">
        <f>100*('Cuadro 11'!J130/'Cuadro 11'!C130)</f>
        <v>1.623519310358007</v>
      </c>
      <c r="J130" s="48">
        <f>100*('Cuadro 11'!K130/'Cuadro 11'!C130)</f>
        <v>6.036340793829396</v>
      </c>
      <c r="K130" s="48">
        <f>100*('Cuadro 11'!L130/'Cuadro 11'!C130)</f>
        <v>2.9797903213554409</v>
      </c>
      <c r="L130" s="48">
        <f>100*('Cuadro 11'!M130/'Cuadro 11'!C130)</f>
        <v>8.6223492938561126</v>
      </c>
      <c r="M130" s="48">
        <f>100*('Cuadro 11'!N130/'Cuadro 11'!C130)</f>
        <v>12.868537048639938</v>
      </c>
      <c r="N130" s="65">
        <f t="shared" si="1"/>
        <v>100</v>
      </c>
    </row>
    <row r="131" spans="1:14" ht="12.75" customHeight="1" x14ac:dyDescent="0.2">
      <c r="A131" s="162"/>
      <c r="B131" s="78" t="s">
        <v>18</v>
      </c>
      <c r="C131" s="48">
        <f>100*('Cuadro 11'!D131/'Cuadro 11'!C131)</f>
        <v>13.467430452659771</v>
      </c>
      <c r="D131" s="48">
        <f>100*('Cuadro 11'!E131/'Cuadro 11'!C131)</f>
        <v>11.156143539363265</v>
      </c>
      <c r="E131" s="48">
        <f>100*('Cuadro 11'!F131/'Cuadro 11'!C131)</f>
        <v>28.449809732345127</v>
      </c>
      <c r="F131" s="48">
        <f>100*('Cuadro 11'!G131/'Cuadro 11'!C131)</f>
        <v>4.3844096182417953</v>
      </c>
      <c r="G131" s="48">
        <f>100*('Cuadro 11'!H131/'Cuadro 11'!C131)</f>
        <v>2.1261768192957708</v>
      </c>
      <c r="H131" s="48">
        <f>100*('Cuadro 11'!I131/'Cuadro 11'!C131)</f>
        <v>8.2651827119590244</v>
      </c>
      <c r="I131" s="48">
        <f>100*('Cuadro 11'!J131/'Cuadro 11'!C131)</f>
        <v>2.0592456574056204</v>
      </c>
      <c r="J131" s="48">
        <f>100*('Cuadro 11'!K131/'Cuadro 11'!C131)</f>
        <v>6.8498760155472436</v>
      </c>
      <c r="K131" s="48">
        <f>100*('Cuadro 11'!L131/'Cuadro 11'!C131)</f>
        <v>2.8105989359647197</v>
      </c>
      <c r="L131" s="48">
        <f>100*('Cuadro 11'!M131/'Cuadro 11'!C131)</f>
        <v>8.4955760868144132</v>
      </c>
      <c r="M131" s="48">
        <f>100*('Cuadro 11'!N131/'Cuadro 11'!C131)</f>
        <v>11.935550430403246</v>
      </c>
      <c r="N131" s="65">
        <f t="shared" si="1"/>
        <v>100</v>
      </c>
    </row>
    <row r="132" spans="1:14" ht="12.75" customHeight="1" x14ac:dyDescent="0.2">
      <c r="A132" s="162"/>
      <c r="B132" s="78" t="s">
        <v>19</v>
      </c>
      <c r="C132" s="48">
        <f>100*('Cuadro 11'!D132/'Cuadro 11'!C132)</f>
        <v>14.957677583091842</v>
      </c>
      <c r="D132" s="48">
        <f>100*('Cuadro 11'!E132/'Cuadro 11'!C132)</f>
        <v>11.097070656901145</v>
      </c>
      <c r="E132" s="48">
        <f>100*('Cuadro 11'!F132/'Cuadro 11'!C132)</f>
        <v>28.085047367272853</v>
      </c>
      <c r="F132" s="48">
        <f>100*('Cuadro 11'!G132/'Cuadro 11'!C132)</f>
        <v>3.5493741697919661</v>
      </c>
      <c r="G132" s="48">
        <f>100*('Cuadro 11'!H132/'Cuadro 11'!C132)</f>
        <v>2.1662519248956182</v>
      </c>
      <c r="H132" s="48">
        <f>100*('Cuadro 11'!I132/'Cuadro 11'!C132)</f>
        <v>8.4272449360840813</v>
      </c>
      <c r="I132" s="48">
        <f>100*('Cuadro 11'!J132/'Cuadro 11'!C132)</f>
        <v>2.398449719858287</v>
      </c>
      <c r="J132" s="48">
        <f>100*('Cuadro 11'!K132/'Cuadro 11'!C132)</f>
        <v>6.9668130725334674</v>
      </c>
      <c r="K132" s="48">
        <f>100*('Cuadro 11'!L132/'Cuadro 11'!C132)</f>
        <v>2.5126143253021116</v>
      </c>
      <c r="L132" s="48">
        <f>100*('Cuadro 11'!M132/'Cuadro 11'!C132)</f>
        <v>8.5427459614810957</v>
      </c>
      <c r="M132" s="48">
        <f>100*('Cuadro 11'!N132/'Cuadro 11'!C132)</f>
        <v>11.296710282787526</v>
      </c>
      <c r="N132" s="65">
        <f t="shared" si="1"/>
        <v>100</v>
      </c>
    </row>
    <row r="133" spans="1:14" ht="12.75" customHeight="1" x14ac:dyDescent="0.2">
      <c r="A133" s="162"/>
      <c r="B133" s="77" t="s">
        <v>20</v>
      </c>
      <c r="C133" s="48">
        <f>100*('Cuadro 11'!D133/'Cuadro 11'!C133)</f>
        <v>13.548107442077088</v>
      </c>
      <c r="D133" s="48">
        <f>100*('Cuadro 11'!E133/'Cuadro 11'!C133)</f>
        <v>12.535564170601271</v>
      </c>
      <c r="E133" s="48">
        <f>100*('Cuadro 11'!F133/'Cuadro 11'!C133)</f>
        <v>27.874490872940065</v>
      </c>
      <c r="F133" s="48">
        <f>100*('Cuadro 11'!G133/'Cuadro 11'!C133)</f>
        <v>3.3986323740374753</v>
      </c>
      <c r="G133" s="48">
        <f>100*('Cuadro 11'!H133/'Cuadro 11'!C133)</f>
        <v>2.7901906573053634</v>
      </c>
      <c r="H133" s="48">
        <f>100*('Cuadro 11'!I133/'Cuadro 11'!C133)</f>
        <v>6.7990258108415826</v>
      </c>
      <c r="I133" s="48">
        <f>100*('Cuadro 11'!J133/'Cuadro 11'!C133)</f>
        <v>2.7844043082150032</v>
      </c>
      <c r="J133" s="48">
        <f>100*('Cuadro 11'!K133/'Cuadro 11'!C133)</f>
        <v>7.7245463317917711</v>
      </c>
      <c r="K133" s="48">
        <f>100*('Cuadro 11'!L133/'Cuadro 11'!C133)</f>
        <v>2.5975347659471129</v>
      </c>
      <c r="L133" s="48">
        <f>100*('Cuadro 11'!M133/'Cuadro 11'!C133)</f>
        <v>8.2917288637056625</v>
      </c>
      <c r="M133" s="48">
        <f>100*('Cuadro 11'!N133/'Cuadro 11'!C133)</f>
        <v>11.655774402537618</v>
      </c>
      <c r="N133" s="65">
        <f t="shared" si="1"/>
        <v>100.00000000000001</v>
      </c>
    </row>
    <row r="134" spans="1:14" ht="12.75" customHeight="1" x14ac:dyDescent="0.2">
      <c r="A134" s="166">
        <v>2021</v>
      </c>
      <c r="B134" s="78" t="s">
        <v>9</v>
      </c>
      <c r="C134" s="48">
        <f>100*('Cuadro 11'!D134/'Cuadro 11'!C134)</f>
        <v>13.24242465985459</v>
      </c>
      <c r="D134" s="48">
        <f>100*('Cuadro 11'!E134/'Cuadro 11'!C134)</f>
        <v>12.647820603483389</v>
      </c>
      <c r="E134" s="48">
        <f>100*('Cuadro 11'!F134/'Cuadro 11'!C134)</f>
        <v>28.163654945309357</v>
      </c>
      <c r="F134" s="48">
        <f>100*('Cuadro 11'!G134/'Cuadro 11'!C134)</f>
        <v>3.8821939494377138</v>
      </c>
      <c r="G134" s="48">
        <f>100*('Cuadro 11'!H134/'Cuadro 11'!C134)</f>
        <v>2.1744611011859085</v>
      </c>
      <c r="H134" s="48">
        <f>100*('Cuadro 11'!I134/'Cuadro 11'!C134)</f>
        <v>7.307219402046222</v>
      </c>
      <c r="I134" s="48">
        <f>100*('Cuadro 11'!J134/'Cuadro 11'!C134)</f>
        <v>2.4863775390801304</v>
      </c>
      <c r="J134" s="48">
        <f>100*('Cuadro 11'!K134/'Cuadro 11'!C134)</f>
        <v>8.2840782230644638</v>
      </c>
      <c r="K134" s="48">
        <f>100*('Cuadro 11'!L134/'Cuadro 11'!C134)</f>
        <v>2.219575992964363</v>
      </c>
      <c r="L134" s="48">
        <f>100*('Cuadro 11'!M134/'Cuadro 11'!C134)</f>
        <v>7.8610308984930821</v>
      </c>
      <c r="M134" s="48">
        <f>100*('Cuadro 11'!N134/'Cuadro 11'!C134)</f>
        <v>11.731162685080795</v>
      </c>
      <c r="N134" s="65">
        <f t="shared" si="1"/>
        <v>100</v>
      </c>
    </row>
    <row r="135" spans="1:14" ht="12.75" customHeight="1" x14ac:dyDescent="0.2">
      <c r="A135" s="167"/>
      <c r="B135" s="78" t="s">
        <v>10</v>
      </c>
      <c r="C135" s="48">
        <f>100*('Cuadro 11'!D135/'Cuadro 11'!C135)</f>
        <v>13.872792224857061</v>
      </c>
      <c r="D135" s="48">
        <f>100*('Cuadro 11'!E135/'Cuadro 11'!C135)</f>
        <v>12.409274074571393</v>
      </c>
      <c r="E135" s="48">
        <f>100*('Cuadro 11'!F135/'Cuadro 11'!C135)</f>
        <v>29.179165325538843</v>
      </c>
      <c r="F135" s="48">
        <f>100*('Cuadro 11'!G135/'Cuadro 11'!C135)</f>
        <v>3.4444768733615723</v>
      </c>
      <c r="G135" s="48">
        <f>100*('Cuadro 11'!H135/'Cuadro 11'!C135)</f>
        <v>1.9156850658826632</v>
      </c>
      <c r="H135" s="48">
        <f>100*('Cuadro 11'!I135/'Cuadro 11'!C135)</f>
        <v>8.2368428070879229</v>
      </c>
      <c r="I135" s="48">
        <f>100*('Cuadro 11'!J135/'Cuadro 11'!C135)</f>
        <v>2.4182014832937928</v>
      </c>
      <c r="J135" s="48">
        <f>100*('Cuadro 11'!K135/'Cuadro 11'!C135)</f>
        <v>7.6906550964824199</v>
      </c>
      <c r="K135" s="48">
        <f>100*('Cuadro 11'!L135/'Cuadro 11'!C135)</f>
        <v>2.1514388781700808</v>
      </c>
      <c r="L135" s="48">
        <f>100*('Cuadro 11'!M135/'Cuadro 11'!C135)</f>
        <v>7.928583577059281</v>
      </c>
      <c r="M135" s="48">
        <f>100*('Cuadro 11'!N135/'Cuadro 11'!C135)</f>
        <v>10.75288459369496</v>
      </c>
      <c r="N135" s="65">
        <f>SUM(C135:M135)</f>
        <v>100</v>
      </c>
    </row>
    <row r="136" spans="1:14" ht="12.75" customHeight="1" x14ac:dyDescent="0.2">
      <c r="A136" s="167"/>
      <c r="B136" s="78" t="s">
        <v>11</v>
      </c>
      <c r="C136" s="48">
        <f>100*('Cuadro 11'!D136/'Cuadro 11'!C136)</f>
        <v>12.734429600668703</v>
      </c>
      <c r="D136" s="48">
        <f>100*('Cuadro 11'!E136/'Cuadro 11'!C136)</f>
        <v>12.784384020984755</v>
      </c>
      <c r="E136" s="48">
        <f>100*('Cuadro 11'!F136/'Cuadro 11'!C136)</f>
        <v>29.207922400235724</v>
      </c>
      <c r="F136" s="48">
        <f>100*('Cuadro 11'!G136/'Cuadro 11'!C136)</f>
        <v>3.3278200691578914</v>
      </c>
      <c r="G136" s="48">
        <f>100*('Cuadro 11'!H136/'Cuadro 11'!C136)</f>
        <v>2.0837633474169808</v>
      </c>
      <c r="H136" s="48">
        <f>100*('Cuadro 11'!I136/'Cuadro 11'!C136)</f>
        <v>8.702262145447504</v>
      </c>
      <c r="I136" s="48">
        <f>100*('Cuadro 11'!J136/'Cuadro 11'!C136)</f>
        <v>2.5682061183044707</v>
      </c>
      <c r="J136" s="48">
        <f>100*('Cuadro 11'!K136/'Cuadro 11'!C136)</f>
        <v>7.2625836509107531</v>
      </c>
      <c r="K136" s="48">
        <f>100*('Cuadro 11'!L136/'Cuadro 11'!C136)</f>
        <v>2.1872200249823339</v>
      </c>
      <c r="L136" s="48">
        <f>100*('Cuadro 11'!M136/'Cuadro 11'!C136)</f>
        <v>8.0765924938318392</v>
      </c>
      <c r="M136" s="48">
        <f>100*('Cuadro 11'!N136/'Cuadro 11'!C136)</f>
        <v>11.064816128059043</v>
      </c>
      <c r="N136" s="65">
        <f>SUM(C136:M136)</f>
        <v>100</v>
      </c>
    </row>
    <row r="137" spans="1:14" ht="12.75" customHeight="1" x14ac:dyDescent="0.2">
      <c r="A137" s="167"/>
      <c r="B137" s="78" t="s">
        <v>12</v>
      </c>
      <c r="C137" s="48">
        <f>100*('Cuadro 11'!D137/'Cuadro 11'!C137)</f>
        <v>12.892016989132216</v>
      </c>
      <c r="D137" s="48">
        <f>100*('Cuadro 11'!E137/'Cuadro 11'!C137)</f>
        <v>11.629456547994227</v>
      </c>
      <c r="E137" s="48">
        <f>100*('Cuadro 11'!F137/'Cuadro 11'!C137)</f>
        <v>30.955884421453717</v>
      </c>
      <c r="F137" s="48">
        <f>100*('Cuadro 11'!G137/'Cuadro 11'!C137)</f>
        <v>3.1517327543324418</v>
      </c>
      <c r="G137" s="48">
        <f>100*('Cuadro 11'!H137/'Cuadro 11'!C137)</f>
        <v>2.0429739875757309</v>
      </c>
      <c r="H137" s="48">
        <f>100*('Cuadro 11'!I137/'Cuadro 11'!C137)</f>
        <v>8.7377603318026402</v>
      </c>
      <c r="I137" s="48">
        <f>100*('Cuadro 11'!J137/'Cuadro 11'!C137)</f>
        <v>2.342305509293741</v>
      </c>
      <c r="J137" s="48">
        <f>100*('Cuadro 11'!K137/'Cuadro 11'!C137)</f>
        <v>6.9134659562435514</v>
      </c>
      <c r="K137" s="48">
        <f>100*('Cuadro 11'!L137/'Cuadro 11'!C137)</f>
        <v>2.138910073739416</v>
      </c>
      <c r="L137" s="48">
        <f>100*('Cuadro 11'!M137/'Cuadro 11'!C137)</f>
        <v>7.4209049879474023</v>
      </c>
      <c r="M137" s="48">
        <f>100*('Cuadro 11'!N137/'Cuadro 11'!C137)</f>
        <v>11.774588440484903</v>
      </c>
    </row>
    <row r="138" spans="1:14" ht="12.75" customHeight="1" x14ac:dyDescent="0.2">
      <c r="A138" s="167"/>
      <c r="B138" s="78" t="s">
        <v>13</v>
      </c>
      <c r="C138" s="48">
        <f>100*('Cuadro 11'!D138/'Cuadro 11'!C138)</f>
        <v>15.958433518002204</v>
      </c>
      <c r="D138" s="48">
        <f>100*('Cuadro 11'!E138/'Cuadro 11'!C138)</f>
        <v>14.983608935916687</v>
      </c>
      <c r="E138" s="48">
        <f>100*('Cuadro 11'!F138/'Cuadro 11'!C138)</f>
        <v>29.991229989666223</v>
      </c>
      <c r="F138" s="48">
        <f>100*('Cuadro 11'!G138/'Cuadro 11'!C138)</f>
        <v>3.7156099659081709</v>
      </c>
      <c r="G138" s="48">
        <f>100*('Cuadro 11'!H138/'Cuadro 11'!C138)</f>
        <v>1.9441044365619924</v>
      </c>
      <c r="H138" s="48">
        <f>100*('Cuadro 11'!I138/'Cuadro 11'!C138)</f>
        <v>8.0596730542033068</v>
      </c>
      <c r="I138" s="48">
        <f>100*('Cuadro 11'!J138/'Cuadro 11'!C138)</f>
        <v>2.5714290517459486</v>
      </c>
      <c r="J138" s="48">
        <f>100*('Cuadro 11'!K138/'Cuadro 11'!C138)</f>
        <v>7.0674017485350609</v>
      </c>
      <c r="K138" s="48">
        <f>100*('Cuadro 11'!L138/'Cuadro 11'!C138)</f>
        <v>2.78051635852573</v>
      </c>
      <c r="L138" s="48">
        <f>100*('Cuadro 11'!M138/'Cuadro 11'!C138)</f>
        <v>0.45867548317867507</v>
      </c>
      <c r="M138" s="48">
        <f>100*('Cuadro 11'!N138/'Cuadro 11'!C138)</f>
        <v>12.469317457755992</v>
      </c>
    </row>
    <row r="139" spans="1:14" ht="12.75" customHeight="1" x14ac:dyDescent="0.2">
      <c r="A139" s="167"/>
      <c r="B139" s="78" t="s">
        <v>14</v>
      </c>
      <c r="C139" s="48">
        <f>100*('Cuadro 11'!D139/'Cuadro 11'!C139)</f>
        <v>12.869370315607597</v>
      </c>
      <c r="D139" s="48">
        <f>100*('Cuadro 11'!E139/'Cuadro 11'!C139)</f>
        <v>12.197804954235066</v>
      </c>
      <c r="E139" s="48">
        <f>100*('Cuadro 11'!F139/'Cuadro 11'!C139)</f>
        <v>29.834642029685689</v>
      </c>
      <c r="F139" s="48">
        <f>100*('Cuadro 11'!G139/'Cuadro 11'!C139)</f>
        <v>3.7625297725202378</v>
      </c>
      <c r="G139" s="48">
        <f>100*('Cuadro 11'!H139/'Cuadro 11'!C139)</f>
        <v>1.9899533275307462</v>
      </c>
      <c r="H139" s="48">
        <f>100*('Cuadro 11'!I139/'Cuadro 11'!C139)</f>
        <v>7.509648074845626</v>
      </c>
      <c r="I139" s="48">
        <f>100*('Cuadro 11'!J139/'Cuadro 11'!C139)</f>
        <v>2.4035304765873309</v>
      </c>
      <c r="J139" s="48">
        <f>100*('Cuadro 11'!K139/'Cuadro 11'!C139)</f>
        <v>6.5660996003644039</v>
      </c>
      <c r="K139" s="48">
        <f>100*('Cuadro 11'!L139/'Cuadro 11'!C139)</f>
        <v>2.7939852729000068</v>
      </c>
      <c r="L139" s="48">
        <f>100*('Cuadro 11'!M139/'Cuadro 11'!C139)</f>
        <v>6.9130996099753679</v>
      </c>
      <c r="M139" s="48">
        <f>100*('Cuadro 11'!N139/'Cuadro 11'!C139)</f>
        <v>13.159336565747928</v>
      </c>
    </row>
    <row r="140" spans="1:14" ht="12.75" customHeight="1" x14ac:dyDescent="0.2">
      <c r="A140" s="167"/>
      <c r="B140" s="78" t="s">
        <v>15</v>
      </c>
      <c r="C140" s="48">
        <f>100*('Cuadro 11'!D140/'Cuadro 11'!C140)</f>
        <v>12.493941140943948</v>
      </c>
      <c r="D140" s="48">
        <f>100*('Cuadro 11'!E140/'Cuadro 11'!C140)</f>
        <v>12.394081419015436</v>
      </c>
      <c r="E140" s="48">
        <f>100*('Cuadro 11'!F140/'Cuadro 11'!C140)</f>
        <v>29.721011656590051</v>
      </c>
      <c r="F140" s="48">
        <f>100*('Cuadro 11'!G140/'Cuadro 11'!C140)</f>
        <v>3.2987850976953852</v>
      </c>
      <c r="G140" s="48">
        <f>100*('Cuadro 11'!H140/'Cuadro 11'!C140)</f>
        <v>2.0894302421231945</v>
      </c>
      <c r="H140" s="48">
        <f>100*('Cuadro 11'!I140/'Cuadro 11'!C140)</f>
        <v>7.489104533189388</v>
      </c>
      <c r="I140" s="48">
        <f>100*('Cuadro 11'!J140/'Cuadro 11'!C140)</f>
        <v>1.8248526865689296</v>
      </c>
      <c r="J140" s="48">
        <f>100*('Cuadro 11'!K140/'Cuadro 11'!C140)</f>
        <v>6.4224610293963282</v>
      </c>
      <c r="K140" s="48">
        <f>100*('Cuadro 11'!L140/'Cuadro 11'!C140)</f>
        <v>2.7687810392686383</v>
      </c>
      <c r="L140" s="48">
        <f>100*('Cuadro 11'!M140/'Cuadro 11'!C140)</f>
        <v>9.5404865000507009</v>
      </c>
      <c r="M140" s="48">
        <f>100*('Cuadro 11'!N140/'Cuadro 11'!C140)</f>
        <v>11.957064655158003</v>
      </c>
      <c r="N140" s="65">
        <f t="shared" ref="N140" si="2">SUM(N126:N137)</f>
        <v>1100</v>
      </c>
    </row>
    <row r="141" spans="1:14" ht="12.75" customHeight="1" x14ac:dyDescent="0.2">
      <c r="A141" s="167"/>
      <c r="B141" s="78" t="s">
        <v>16</v>
      </c>
      <c r="C141" s="48">
        <f>100*('Cuadro 11'!D141/'Cuadro 11'!C141)</f>
        <v>12.345879341008933</v>
      </c>
      <c r="D141" s="48">
        <f>100*('Cuadro 11'!E141/'Cuadro 11'!C141)</f>
        <v>11.249763103842296</v>
      </c>
      <c r="E141" s="48">
        <f>100*('Cuadro 11'!F141/'Cuadro 11'!C141)</f>
        <v>29.262101640355581</v>
      </c>
      <c r="F141" s="48">
        <f>100*('Cuadro 11'!G141/'Cuadro 11'!C141)</f>
        <v>3.2340932904589366</v>
      </c>
      <c r="G141" s="48">
        <f>100*('Cuadro 11'!H141/'Cuadro 11'!C141)</f>
        <v>2.0672667024582907</v>
      </c>
      <c r="H141" s="48">
        <f>100*('Cuadro 11'!I141/'Cuadro 11'!C141)</f>
        <v>7.3161705954817453</v>
      </c>
      <c r="I141" s="48">
        <f>100*('Cuadro 11'!J141/'Cuadro 11'!C141)</f>
        <v>2.1024320893065434</v>
      </c>
      <c r="J141" s="48">
        <f>100*('Cuadro 11'!K141/'Cuadro 11'!C141)</f>
        <v>6.2013073904859777</v>
      </c>
      <c r="K141" s="48">
        <f>100*('Cuadro 11'!L141/'Cuadro 11'!C141)</f>
        <v>2.8823463532307341</v>
      </c>
      <c r="L141" s="48">
        <f>100*('Cuadro 11'!M141/'Cuadro 11'!C141)</f>
        <v>9.8530603637658505</v>
      </c>
      <c r="M141" s="48">
        <f>100*('Cuadro 11'!N141/'Cuadro 11'!C141)</f>
        <v>13.485579129605116</v>
      </c>
      <c r="N141" s="65"/>
    </row>
    <row r="142" spans="1:14" ht="12.75" customHeight="1" x14ac:dyDescent="0.2">
      <c r="A142" s="167"/>
      <c r="B142" s="78" t="s">
        <v>17</v>
      </c>
      <c r="C142" s="48">
        <f>100*('Cuadro 11'!D142/'Cuadro 11'!C142)</f>
        <v>12.131069264299622</v>
      </c>
      <c r="D142" s="48">
        <f>100*('Cuadro 11'!E142/'Cuadro 11'!C142)</f>
        <v>11.077942236047249</v>
      </c>
      <c r="E142" s="48">
        <f>100*('Cuadro 11'!F142/'Cuadro 11'!C142)</f>
        <v>30.297784835284908</v>
      </c>
      <c r="F142" s="48">
        <f>100*('Cuadro 11'!G142/'Cuadro 11'!C142)</f>
        <v>3.5553367483748342</v>
      </c>
      <c r="G142" s="48">
        <f>100*('Cuadro 11'!H142/'Cuadro 11'!C142)</f>
        <v>2.2507323096379253</v>
      </c>
      <c r="H142" s="48">
        <f>100*('Cuadro 11'!I142/'Cuadro 11'!C142)</f>
        <v>7.1631455778200879</v>
      </c>
      <c r="I142" s="48">
        <f>100*('Cuadro 11'!J142/'Cuadro 11'!C142)</f>
        <v>2.1588263455284693</v>
      </c>
      <c r="J142" s="48">
        <f>100*('Cuadro 11'!K142/'Cuadro 11'!C142)</f>
        <v>6.2066374195193292</v>
      </c>
      <c r="K142" s="48">
        <f>100*('Cuadro 11'!L142/'Cuadro 11'!C142)</f>
        <v>3.1080129365876887</v>
      </c>
      <c r="L142" s="48">
        <f>100*('Cuadro 11'!M142/'Cuadro 11'!C142)</f>
        <v>9.6140890393568821</v>
      </c>
      <c r="M142" s="48">
        <f>100*('Cuadro 11'!N142/'Cuadro 11'!C142)</f>
        <v>12.43642328754299</v>
      </c>
      <c r="N142" s="65"/>
    </row>
    <row r="143" spans="1:14" ht="12.75" customHeight="1" x14ac:dyDescent="0.2">
      <c r="A143" s="85"/>
      <c r="B143" s="77" t="s">
        <v>18</v>
      </c>
      <c r="C143" s="48">
        <f>100*('Cuadro 11'!D143/'Cuadro 11'!C143)</f>
        <v>12.558902165344046</v>
      </c>
      <c r="D143" s="48">
        <f>100*('Cuadro 11'!E143/'Cuadro 11'!C143)</f>
        <v>11.211338991680298</v>
      </c>
      <c r="E143" s="48">
        <f>100*('Cuadro 11'!F143/'Cuadro 11'!C143)</f>
        <v>29.929698499493401</v>
      </c>
      <c r="F143" s="48">
        <f>100*('Cuadro 11'!G143/'Cuadro 11'!C143)</f>
        <v>3.7084251031284565</v>
      </c>
      <c r="G143" s="48">
        <f>100*('Cuadro 11'!H143/'Cuadro 11'!C143)</f>
        <v>2.3668390115631972</v>
      </c>
      <c r="H143" s="48">
        <f>100*('Cuadro 11'!I143/'Cuadro 11'!C143)</f>
        <v>6.9385948151353123</v>
      </c>
      <c r="I143" s="48">
        <f>100*('Cuadro 11'!J143/'Cuadro 11'!C143)</f>
        <v>2.3149972257762426</v>
      </c>
      <c r="J143" s="48">
        <f>100*('Cuadro 11'!K143/'Cuadro 11'!C143)</f>
        <v>6.0234047792141814</v>
      </c>
      <c r="K143" s="48">
        <f>100*('Cuadro 11'!L143/'Cuadro 11'!C143)</f>
        <v>3.0457926634361905</v>
      </c>
      <c r="L143" s="48">
        <f>100*('Cuadro 11'!M143/'Cuadro 11'!C143)</f>
        <v>9.7325757441896066</v>
      </c>
      <c r="M143" s="48">
        <f>100*('Cuadro 11'!N143/'Cuadro 11'!C143)</f>
        <v>12.169431001039072</v>
      </c>
      <c r="N143" s="65"/>
    </row>
    <row r="144" spans="1:14" ht="12.75" customHeight="1" x14ac:dyDescent="0.2">
      <c r="A144" s="87"/>
      <c r="B144" s="86" t="s">
        <v>19</v>
      </c>
      <c r="C144" s="48">
        <f>100*('Cuadro 11'!D144/'Cuadro 11'!C144)</f>
        <v>11.652556037970825</v>
      </c>
      <c r="D144" s="48">
        <f>100*('Cuadro 11'!E144/'Cuadro 11'!C144)</f>
        <v>12.503100771525769</v>
      </c>
      <c r="E144" s="48">
        <f>100*('Cuadro 11'!F144/'Cuadro 11'!C144)</f>
        <v>29.279443550640988</v>
      </c>
      <c r="F144" s="48">
        <f>100*('Cuadro 11'!G144/'Cuadro 11'!C144)</f>
        <v>3.3377833975999569</v>
      </c>
      <c r="G144" s="48">
        <f>100*('Cuadro 11'!H144/'Cuadro 11'!C144)</f>
        <v>2.2777201839543482</v>
      </c>
      <c r="H144" s="48">
        <f>100*('Cuadro 11'!I144/'Cuadro 11'!C144)</f>
        <v>7.6495769831711167</v>
      </c>
      <c r="I144" s="48">
        <f>100*('Cuadro 11'!J144/'Cuadro 11'!C144)</f>
        <v>2.5183579951001747</v>
      </c>
      <c r="J144" s="48">
        <f>100*('Cuadro 11'!K144/'Cuadro 11'!C144)</f>
        <v>5.7100687115733981</v>
      </c>
      <c r="K144" s="48">
        <f>100*('Cuadro 11'!L144/'Cuadro 11'!C144)</f>
        <v>3.3351791729756282</v>
      </c>
      <c r="L144" s="48">
        <f>100*('Cuadro 11'!M144/'Cuadro 11'!C144)</f>
        <v>9.5374623153854081</v>
      </c>
      <c r="M144" s="48">
        <f>100*('Cuadro 11'!N144/'Cuadro 11'!C144)</f>
        <v>12.198750880102388</v>
      </c>
      <c r="N144" s="65"/>
    </row>
    <row r="145" spans="1:14" ht="12.75" customHeight="1" x14ac:dyDescent="0.2">
      <c r="A145" s="140"/>
      <c r="B145" s="86" t="s">
        <v>20</v>
      </c>
      <c r="C145" s="48">
        <f>100*('Cuadro 11'!D145/'Cuadro 11'!C145)</f>
        <v>11.420580626277882</v>
      </c>
      <c r="D145" s="48">
        <f>100*('Cuadro 11'!E145/'Cuadro 11'!C145)</f>
        <v>13.571457610594425</v>
      </c>
      <c r="E145" s="48">
        <f>100*('Cuadro 11'!F145/'Cuadro 11'!C145)</f>
        <v>29.311612277029042</v>
      </c>
      <c r="F145" s="48">
        <f>100*('Cuadro 11'!G145/'Cuadro 11'!C145)</f>
        <v>3.6100924748193748</v>
      </c>
      <c r="G145" s="48">
        <f>100*('Cuadro 11'!H145/'Cuadro 11'!C145)</f>
        <v>2.4806955723694681</v>
      </c>
      <c r="H145" s="48">
        <f>100*('Cuadro 11'!I145/'Cuadro 11'!C145)</f>
        <v>6.9056538378600942</v>
      </c>
      <c r="I145" s="48">
        <f>100*('Cuadro 11'!J145/'Cuadro 11'!C145)</f>
        <v>2.4193204585873147</v>
      </c>
      <c r="J145" s="48">
        <f>100*('Cuadro 11'!K145/'Cuadro 11'!C145)</f>
        <v>5.4661484207568725</v>
      </c>
      <c r="K145" s="48">
        <f>100*('Cuadro 11'!L145/'Cuadro 11'!C145)</f>
        <v>3.4296014730408046</v>
      </c>
      <c r="L145" s="48">
        <f>100*('Cuadro 11'!M145/'Cuadro 11'!C145)</f>
        <v>9.033204575705625</v>
      </c>
      <c r="M145" s="48">
        <f>100*('Cuadro 11'!N145/'Cuadro 11'!C145)</f>
        <v>12.351632672959095</v>
      </c>
      <c r="N145" s="65"/>
    </row>
    <row r="146" spans="1:14" ht="12.75" customHeight="1" x14ac:dyDescent="0.2">
      <c r="A146" s="142"/>
      <c r="B146" s="141" t="s">
        <v>9</v>
      </c>
      <c r="C146" s="48">
        <f>100*('Cuadro 11'!D146/'Cuadro 11'!C146)</f>
        <v>10.793244883376039</v>
      </c>
      <c r="D146" s="48">
        <f>100*('Cuadro 11'!E146/'Cuadro 11'!C146)</f>
        <v>12.105044469041806</v>
      </c>
      <c r="E146" s="48">
        <f>100*('Cuadro 11'!F146/'Cuadro 11'!C146)</f>
        <v>29.080168808273044</v>
      </c>
      <c r="F146" s="48">
        <f>100*('Cuadro 11'!G146/'Cuadro 11'!C146)</f>
        <v>3.6818651463254017</v>
      </c>
      <c r="G146" s="48">
        <f>100*('Cuadro 11'!H146/'Cuadro 11'!C146)</f>
        <v>1.9081522292080644</v>
      </c>
      <c r="H146" s="48">
        <f>100*('Cuadro 11'!I146/'Cuadro 11'!C146)</f>
        <v>5.9123852859983552</v>
      </c>
      <c r="I146" s="48">
        <f>100*('Cuadro 11'!J146/'Cuadro 11'!C146)</f>
        <v>2.1346023651378201</v>
      </c>
      <c r="J146" s="48">
        <f>100*('Cuadro 11'!K146/'Cuadro 11'!C146)</f>
        <v>6.4716267193746919</v>
      </c>
      <c r="K146" s="48">
        <f>100*('Cuadro 11'!L146/'Cuadro 11'!C146)</f>
        <v>3.201028778735969</v>
      </c>
      <c r="L146" s="48">
        <f>100*('Cuadro 11'!M146/'Cuadro 11'!C146)</f>
        <v>7.7382442527071591</v>
      </c>
      <c r="M146" s="48">
        <f>100*('Cuadro 11'!N146/'Cuadro 11'!C146)</f>
        <v>16.973637061821655</v>
      </c>
      <c r="N146" s="65"/>
    </row>
    <row r="147" spans="1:14" ht="12.75" customHeight="1" x14ac:dyDescent="0.2">
      <c r="A147" s="140"/>
      <c r="B147" s="86" t="s">
        <v>10</v>
      </c>
      <c r="C147" s="48">
        <f>100*('Cuadro 11'!D147/'Cuadro 11'!C147)</f>
        <v>11.756735416224362</v>
      </c>
      <c r="D147" s="48">
        <f>100*('Cuadro 11'!E147/'Cuadro 11'!C147)</f>
        <v>10.819486957010882</v>
      </c>
      <c r="E147" s="48">
        <f>100*('Cuadro 11'!F147/'Cuadro 11'!C147)</f>
        <v>28.959189622869474</v>
      </c>
      <c r="F147" s="48">
        <f>100*('Cuadro 11'!G147/'Cuadro 11'!C147)</f>
        <v>3.7494056380458036</v>
      </c>
      <c r="G147" s="48">
        <f>100*('Cuadro 11'!H147/'Cuadro 11'!C147)</f>
        <v>1.6910276067729439</v>
      </c>
      <c r="H147" s="48">
        <f>100*('Cuadro 11'!I147/'Cuadro 11'!C147)</f>
        <v>6.5809484584192193</v>
      </c>
      <c r="I147" s="48">
        <f>100*('Cuadro 11'!J147/'Cuadro 11'!C147)</f>
        <v>1.7517223258262808</v>
      </c>
      <c r="J147" s="48">
        <f>100*('Cuadro 11'!K147/'Cuadro 11'!C147)</f>
        <v>5.5933642400710681</v>
      </c>
      <c r="K147" s="48">
        <f>100*('Cuadro 11'!L147/'Cuadro 11'!C147)</f>
        <v>3.9703740375161654</v>
      </c>
      <c r="L147" s="48">
        <f>100*('Cuadro 11'!M147/'Cuadro 11'!C147)</f>
        <v>8.1349752238711428</v>
      </c>
      <c r="M147" s="48">
        <f>100*('Cuadro 11'!N147/'Cuadro 11'!C147)</f>
        <v>16.992770473372651</v>
      </c>
      <c r="N147" s="65"/>
    </row>
    <row r="148" spans="1:14" ht="12.75" customHeight="1" x14ac:dyDescent="0.2">
      <c r="A148" s="87"/>
      <c r="B148" s="86" t="s">
        <v>11</v>
      </c>
      <c r="C148" s="48">
        <f>100*('Cuadro 11'!D148/'Cuadro 11'!C148)</f>
        <v>12.741062609524146</v>
      </c>
      <c r="D148" s="48">
        <f>100*('Cuadro 11'!E148/'Cuadro 11'!C148)</f>
        <v>9.8324916518609307</v>
      </c>
      <c r="E148" s="48">
        <f>100*('Cuadro 11'!F148/'Cuadro 11'!C148)</f>
        <v>28.480131170963123</v>
      </c>
      <c r="F148" s="48">
        <f>100*('Cuadro 11'!G148/'Cuadro 11'!C148)</f>
        <v>4.0709214741618833</v>
      </c>
      <c r="G148" s="48">
        <f>100*('Cuadro 11'!H148/'Cuadro 11'!C148)</f>
        <v>1.9119950355577453</v>
      </c>
      <c r="H148" s="48">
        <f>100*('Cuadro 11'!I148/'Cuadro 11'!C148)</f>
        <v>7.5760506787400113</v>
      </c>
      <c r="I148" s="48">
        <f>100*('Cuadro 11'!J148/'Cuadro 11'!C148)</f>
        <v>1.8076744744805349</v>
      </c>
      <c r="J148" s="48">
        <f>100*('Cuadro 11'!K148/'Cuadro 11'!C148)</f>
        <v>5.1433770494034636</v>
      </c>
      <c r="K148" s="48">
        <f>100*('Cuadro 11'!L148/'Cuadro 11'!C148)</f>
        <v>3.8120236427599292</v>
      </c>
      <c r="L148" s="48">
        <f>100*('Cuadro 11'!M148/'Cuadro 11'!C148)</f>
        <v>7.809277329132847</v>
      </c>
      <c r="M148" s="48">
        <f>100*('Cuadro 11'!N148/'Cuadro 11'!C148)</f>
        <v>16.814994883415373</v>
      </c>
      <c r="N148" s="65"/>
    </row>
    <row r="149" spans="1:14" ht="12.75" customHeight="1" x14ac:dyDescent="0.2">
      <c r="A149" s="140"/>
      <c r="B149" s="86" t="s">
        <v>12</v>
      </c>
      <c r="C149" s="48">
        <f>100*('Cuadro 11'!D149/'Cuadro 11'!C149)</f>
        <v>12.65583350984266</v>
      </c>
      <c r="D149" s="48">
        <f>100*('Cuadro 11'!E149/'Cuadro 11'!C149)</f>
        <v>11.126667005101675</v>
      </c>
      <c r="E149" s="48">
        <f>100*('Cuadro 11'!F149/'Cuadro 11'!C149)</f>
        <v>27.817273740974635</v>
      </c>
      <c r="F149" s="48">
        <f>100*('Cuadro 11'!G149/'Cuadro 11'!C149)</f>
        <v>3.9419246547447253</v>
      </c>
      <c r="G149" s="48">
        <f>100*('Cuadro 11'!H149/'Cuadro 11'!C149)</f>
        <v>1.9122496961350075</v>
      </c>
      <c r="H149" s="48">
        <f>100*('Cuadro 11'!I149/'Cuadro 11'!C149)</f>
        <v>6.8973139187406591</v>
      </c>
      <c r="I149" s="48">
        <f>100*('Cuadro 11'!J149/'Cuadro 11'!C149)</f>
        <v>1.7679826306918598</v>
      </c>
      <c r="J149" s="48">
        <f>100*('Cuadro 11'!K149/'Cuadro 11'!C149)</f>
        <v>6.1527649455251012</v>
      </c>
      <c r="K149" s="48">
        <f>100*('Cuadro 11'!L149/'Cuadro 11'!C149)</f>
        <v>3.6602103595830369</v>
      </c>
      <c r="L149" s="48">
        <f>100*('Cuadro 11'!M149/'Cuadro 11'!C149)</f>
        <v>7.8249727297396463</v>
      </c>
      <c r="M149" s="48">
        <f>100*('Cuadro 11'!N149/'Cuadro 11'!C149)</f>
        <v>16.242806808921003</v>
      </c>
      <c r="N149" s="65"/>
    </row>
    <row r="150" spans="1:14" ht="12.75" customHeight="1" x14ac:dyDescent="0.2">
      <c r="A150" s="140"/>
      <c r="B150" s="86" t="s">
        <v>13</v>
      </c>
      <c r="C150" s="48">
        <f>100*('Cuadro 11'!D150/'Cuadro 11'!C150)</f>
        <v>12.888570907775939</v>
      </c>
      <c r="D150" s="48">
        <f>100*('Cuadro 11'!E150/'Cuadro 11'!C150)</f>
        <v>10.714534109131266</v>
      </c>
      <c r="E150" s="48">
        <f>100*('Cuadro 11'!F150/'Cuadro 11'!C150)</f>
        <v>28.742758229236514</v>
      </c>
      <c r="F150" s="48">
        <f>100*('Cuadro 11'!G150/'Cuadro 11'!C150)</f>
        <v>3.9409022615981462</v>
      </c>
      <c r="G150" s="48">
        <f>100*('Cuadro 11'!H150/'Cuadro 11'!C150)</f>
        <v>2.0578317089005291</v>
      </c>
      <c r="H150" s="48">
        <f>100*('Cuadro 11'!I150/'Cuadro 11'!C150)</f>
        <v>7.2670322374831651</v>
      </c>
      <c r="I150" s="48">
        <f>100*('Cuadro 11'!J150/'Cuadro 11'!C150)</f>
        <v>2.0769583263456877</v>
      </c>
      <c r="J150" s="48">
        <f>100*('Cuadro 11'!K150/'Cuadro 11'!C150)</f>
        <v>5.257596729099566</v>
      </c>
      <c r="K150" s="48">
        <f>100*('Cuadro 11'!L150/'Cuadro 11'!C150)</f>
        <v>3.8152109962179526</v>
      </c>
      <c r="L150" s="48">
        <f>100*('Cuadro 11'!M150/'Cuadro 11'!C150)</f>
        <v>8.3000674360648627</v>
      </c>
      <c r="M150" s="48">
        <f>100*('Cuadro 11'!N150/'Cuadro 11'!C150)</f>
        <v>14.938537058146364</v>
      </c>
      <c r="N150" s="65"/>
    </row>
    <row r="151" spans="1:14" ht="12.75" customHeight="1" x14ac:dyDescent="0.2">
      <c r="A151" s="140">
        <v>2022</v>
      </c>
      <c r="B151" s="146" t="s">
        <v>14</v>
      </c>
      <c r="C151" s="48">
        <f>100*('Cuadro 11'!D151/'Cuadro 11'!C151)</f>
        <v>13.389275342592304</v>
      </c>
      <c r="D151" s="48">
        <f>100*('Cuadro 11'!E151/'Cuadro 11'!C151)</f>
        <v>11.018196327259584</v>
      </c>
      <c r="E151" s="48">
        <f>100*('Cuadro 11'!F151/'Cuadro 11'!C151)</f>
        <v>28.443645060088514</v>
      </c>
      <c r="F151" s="48">
        <f>100*('Cuadro 11'!G151/'Cuadro 11'!C151)</f>
        <v>3.4228704037366278</v>
      </c>
      <c r="G151" s="48">
        <f>100*('Cuadro 11'!H151/'Cuadro 11'!C151)</f>
        <v>2.0722219405724918</v>
      </c>
      <c r="H151" s="48">
        <f>100*('Cuadro 11'!I151/'Cuadro 11'!C151)</f>
        <v>6.7016380343633841</v>
      </c>
      <c r="I151" s="48">
        <f>100*('Cuadro 11'!J151/'Cuadro 11'!C151)</f>
        <v>1.8672625210018556</v>
      </c>
      <c r="J151" s="48">
        <f>100*('Cuadro 11'!K151/'Cuadro 11'!C151)</f>
        <v>5.0293380216279528</v>
      </c>
      <c r="K151" s="48">
        <f>100*('Cuadro 11'!L151/'Cuadro 11'!C151)</f>
        <v>3.4835822070236908</v>
      </c>
      <c r="L151" s="48">
        <f>100*('Cuadro 11'!M151/'Cuadro 11'!C151)</f>
        <v>8.6916956587182383</v>
      </c>
      <c r="M151" s="48">
        <f>100*('Cuadro 11'!N151/'Cuadro 11'!C151)</f>
        <v>15.880274483015363</v>
      </c>
      <c r="N151" s="65"/>
    </row>
    <row r="152" spans="1:14" ht="12.75" customHeight="1" x14ac:dyDescent="0.2">
      <c r="A152" s="140"/>
      <c r="B152" s="77" t="s">
        <v>15</v>
      </c>
      <c r="C152" s="48">
        <f>100*('Cuadro 11'!D152/'Cuadro 11'!C152)</f>
        <v>13.458527319734992</v>
      </c>
      <c r="D152" s="48">
        <f>100*('Cuadro 11'!E152/'Cuadro 11'!C152)</f>
        <v>11.390383164208535</v>
      </c>
      <c r="E152" s="48">
        <f>100*('Cuadro 11'!F152/'Cuadro 11'!C152)</f>
        <v>29.157785732624724</v>
      </c>
      <c r="F152" s="48">
        <f>100*('Cuadro 11'!G152/'Cuadro 11'!C152)</f>
        <v>3.4155506607503092</v>
      </c>
      <c r="G152" s="48">
        <f>100*('Cuadro 11'!H152/'Cuadro 11'!C152)</f>
        <v>1.9752908667287423</v>
      </c>
      <c r="H152" s="48">
        <f>100*('Cuadro 11'!I152/'Cuadro 11'!C152)</f>
        <v>6.5476423248196429</v>
      </c>
      <c r="I152" s="48">
        <f>100*('Cuadro 11'!J152/'Cuadro 11'!C152)</f>
        <v>2.0565672670902222</v>
      </c>
      <c r="J152" s="48">
        <f>100*('Cuadro 11'!K152/'Cuadro 11'!C152)</f>
        <v>4.779313912743639</v>
      </c>
      <c r="K152" s="48">
        <f>100*('Cuadro 11'!L152/'Cuadro 11'!C152)</f>
        <v>3.2071950914409042</v>
      </c>
      <c r="L152" s="48">
        <f>100*('Cuadro 11'!M152/'Cuadro 11'!C152)</f>
        <v>8.6413281068978449</v>
      </c>
      <c r="M152" s="48">
        <f>100*('Cuadro 11'!N152/'Cuadro 11'!C152)</f>
        <v>15.370415552960434</v>
      </c>
      <c r="N152" s="65"/>
    </row>
    <row r="153" spans="1:14" ht="12.75" customHeight="1" x14ac:dyDescent="0.2">
      <c r="A153" s="140"/>
      <c r="B153" s="77" t="s">
        <v>16</v>
      </c>
      <c r="C153" s="48">
        <f>100*('Cuadro 11'!D153/'Cuadro 11'!C153)</f>
        <v>13.233085352652221</v>
      </c>
      <c r="D153" s="48">
        <f>100*('Cuadro 11'!E153/'Cuadro 11'!C153)</f>
        <v>10.385787693123147</v>
      </c>
      <c r="E153" s="48">
        <f>100*('Cuadro 11'!F153/'Cuadro 11'!C153)</f>
        <v>29.267157208285653</v>
      </c>
      <c r="F153" s="48">
        <f>100*('Cuadro 11'!G153/'Cuadro 11'!C153)</f>
        <v>3.3273966516444027</v>
      </c>
      <c r="G153" s="48">
        <f>100*('Cuadro 11'!H153/'Cuadro 11'!C153)</f>
        <v>1.893378249334722</v>
      </c>
      <c r="H153" s="48">
        <f>100*('Cuadro 11'!I153/'Cuadro 11'!C153)</f>
        <v>6.4359240802376956</v>
      </c>
      <c r="I153" s="48">
        <f>100*('Cuadro 11'!J153/'Cuadro 11'!C153)</f>
        <v>2.1276550445100755</v>
      </c>
      <c r="J153" s="48">
        <f>100*('Cuadro 11'!K153/'Cuadro 11'!C153)</f>
        <v>5.0388619081088279</v>
      </c>
      <c r="K153" s="48">
        <f>100*('Cuadro 11'!L153/'Cuadro 11'!C153)</f>
        <v>3.0773714064529929</v>
      </c>
      <c r="L153" s="48">
        <f>100*('Cuadro 11'!M153/'Cuadro 11'!C153)</f>
        <v>9.3410762701882994</v>
      </c>
      <c r="M153" s="48">
        <f>100*('Cuadro 11'!N153/'Cuadro 11'!C153)</f>
        <v>15.872306135461947</v>
      </c>
      <c r="N153" s="65"/>
    </row>
    <row r="154" spans="1:14" ht="12.75" customHeight="1" x14ac:dyDescent="0.2">
      <c r="A154" s="87"/>
      <c r="B154" s="77" t="s">
        <v>17</v>
      </c>
      <c r="C154" s="48">
        <f>100*('Cuadro 11'!D154/'Cuadro 11'!C154)</f>
        <v>12.679869339056774</v>
      </c>
      <c r="D154" s="48">
        <f>100*('Cuadro 11'!E154/'Cuadro 11'!C154)</f>
        <v>10.475784957373593</v>
      </c>
      <c r="E154" s="48">
        <f>100*('Cuadro 11'!F154/'Cuadro 11'!C154)</f>
        <v>29.278815458933622</v>
      </c>
      <c r="F154" s="48">
        <f>100*('Cuadro 11'!G154/'Cuadro 11'!C154)</f>
        <v>3.1872012709812263</v>
      </c>
      <c r="G154" s="48">
        <f>100*('Cuadro 11'!H154/'Cuadro 11'!C154)</f>
        <v>2.1235404080965163</v>
      </c>
      <c r="H154" s="48">
        <f>100*('Cuadro 11'!I154/'Cuadro 11'!C154)</f>
        <v>6.7279094695122348</v>
      </c>
      <c r="I154" s="48">
        <f>100*('Cuadro 11'!J154/'Cuadro 11'!C154)</f>
        <v>2.0084098620689996</v>
      </c>
      <c r="J154" s="48">
        <f>100*('Cuadro 11'!K154/'Cuadro 11'!C154)</f>
        <v>5.542118987022759</v>
      </c>
      <c r="K154" s="48">
        <f>100*('Cuadro 11'!L154/'Cuadro 11'!C154)</f>
        <v>3.1403680151374722</v>
      </c>
      <c r="L154" s="48">
        <f>100*('Cuadro 11'!M154/'Cuadro 11'!C154)</f>
        <v>9.4869029568181542</v>
      </c>
      <c r="M154" s="48">
        <f>100*('Cuadro 11'!N154/'Cuadro 11'!C154)</f>
        <v>15.349079274998667</v>
      </c>
      <c r="N154" s="65"/>
    </row>
    <row r="155" spans="1:14" ht="12.75" customHeight="1" x14ac:dyDescent="0.2">
      <c r="A155" s="140"/>
      <c r="B155" s="77" t="s">
        <v>18</v>
      </c>
      <c r="C155" s="48">
        <f>100*('Cuadro 11'!D155/'Cuadro 11'!C155)</f>
        <v>13.124995876779021</v>
      </c>
      <c r="D155" s="48">
        <f>100*('Cuadro 11'!E155/'Cuadro 11'!C155)</f>
        <v>10.123663734889931</v>
      </c>
      <c r="E155" s="48">
        <f>100*('Cuadro 11'!F155/'Cuadro 11'!C155)</f>
        <v>29.732085886565805</v>
      </c>
      <c r="F155" s="48">
        <f>100*('Cuadro 11'!G155/'Cuadro 11'!C155)</f>
        <v>2.9595259207497451</v>
      </c>
      <c r="G155" s="48">
        <f>100*('Cuadro 11'!H155/'Cuadro 11'!C155)</f>
        <v>2.2312891408144089</v>
      </c>
      <c r="H155" s="48">
        <f>100*('Cuadro 11'!I155/'Cuadro 11'!C155)</f>
        <v>7.7431025455836524</v>
      </c>
      <c r="I155" s="48">
        <f>100*('Cuadro 11'!J155/'Cuadro 11'!C155)</f>
        <v>1.769332051030311</v>
      </c>
      <c r="J155" s="48">
        <f>100*('Cuadro 11'!K155/'Cuadro 11'!C155)</f>
        <v>5.6295844989946184</v>
      </c>
      <c r="K155" s="48">
        <f>100*('Cuadro 11'!L155/'Cuadro 11'!C155)</f>
        <v>2.8303850509881894</v>
      </c>
      <c r="L155" s="48">
        <f>100*('Cuadro 11'!M155/'Cuadro 11'!C155)</f>
        <v>8.4537007031755333</v>
      </c>
      <c r="M155" s="48">
        <f>100*('Cuadro 11'!N155/'Cuadro 11'!C155)</f>
        <v>15.402334590428779</v>
      </c>
      <c r="N155" s="65"/>
    </row>
    <row r="156" spans="1:14" ht="12.75" customHeight="1" x14ac:dyDescent="0.2">
      <c r="A156" s="140"/>
      <c r="B156" s="77" t="s">
        <v>19</v>
      </c>
      <c r="C156" s="48">
        <f>100*('Cuadro 11'!D156/'Cuadro 11'!C156)</f>
        <v>13.159327405273707</v>
      </c>
      <c r="D156" s="48">
        <f>100*('Cuadro 11'!E156/'Cuadro 11'!C156)</f>
        <v>10.114967432015922</v>
      </c>
      <c r="E156" s="48">
        <f>100*('Cuadro 11'!F156/'Cuadro 11'!C156)</f>
        <v>28.793482702642397</v>
      </c>
      <c r="F156" s="48">
        <f>100*('Cuadro 11'!G156/'Cuadro 11'!C156)</f>
        <v>2.7098739614435847</v>
      </c>
      <c r="G156" s="48">
        <f>100*('Cuadro 11'!H156/'Cuadro 11'!C156)</f>
        <v>2.1895822011629393</v>
      </c>
      <c r="H156" s="48">
        <f>100*('Cuadro 11'!I156/'Cuadro 11'!C156)</f>
        <v>8.2184078399290232</v>
      </c>
      <c r="I156" s="48">
        <f>100*('Cuadro 11'!J156/'Cuadro 11'!C156)</f>
        <v>1.926449853725853</v>
      </c>
      <c r="J156" s="48">
        <f>100*('Cuadro 11'!K156/'Cuadro 11'!C156)</f>
        <v>6.3701845745679426</v>
      </c>
      <c r="K156" s="48">
        <f>100*('Cuadro 11'!L156/'Cuadro 11'!C156)</f>
        <v>2.7791741609902076</v>
      </c>
      <c r="L156" s="48">
        <f>100*('Cuadro 11'!M156/'Cuadro 11'!C156)</f>
        <v>7.8409278010232812</v>
      </c>
      <c r="M156" s="48">
        <f>100*('Cuadro 11'!N156/'Cuadro 11'!C156)</f>
        <v>15.897622067225162</v>
      </c>
      <c r="N156" s="65"/>
    </row>
    <row r="157" spans="1:14" ht="12.75" customHeight="1" x14ac:dyDescent="0.2">
      <c r="A157" s="147"/>
      <c r="B157" s="77" t="s">
        <v>20</v>
      </c>
      <c r="C157" s="48">
        <f>100*('Cuadro 11'!D157/'Cuadro 11'!C157)</f>
        <v>13.937372764361273</v>
      </c>
      <c r="D157" s="48">
        <f>100*('Cuadro 11'!E157/'Cuadro 11'!C157)</f>
        <v>11.301529292281201</v>
      </c>
      <c r="E157" s="48">
        <f>100*('Cuadro 11'!F157/'Cuadro 11'!C157)</f>
        <v>29.17863912136437</v>
      </c>
      <c r="F157" s="48">
        <f>100*('Cuadro 11'!G157/'Cuadro 11'!C157)</f>
        <v>3.0289542483986462</v>
      </c>
      <c r="G157" s="48">
        <f>100*('Cuadro 11'!H157/'Cuadro 11'!C157)</f>
        <v>2.1667570324207426</v>
      </c>
      <c r="H157" s="48">
        <f>100*('Cuadro 11'!I157/'Cuadro 11'!C157)</f>
        <v>6.6907413500960011</v>
      </c>
      <c r="I157" s="48">
        <f>100*('Cuadro 11'!J157/'Cuadro 11'!C157)</f>
        <v>1.8074476031453957</v>
      </c>
      <c r="J157" s="48">
        <f>100*('Cuadro 11'!K157/'Cuadro 11'!C157)</f>
        <v>5.9802827452845273</v>
      </c>
      <c r="K157" s="48">
        <f>100*('Cuadro 11'!L157/'Cuadro 11'!C157)</f>
        <v>2.4715121591666023</v>
      </c>
      <c r="L157" s="48">
        <f>100*('Cuadro 11'!M157/'Cuadro 11'!C157)</f>
        <v>7.9852162087893142</v>
      </c>
      <c r="M157" s="48">
        <f>100*('Cuadro 11'!N157/'Cuadro 11'!C157)</f>
        <v>15.451547474691935</v>
      </c>
      <c r="N157" s="65"/>
    </row>
    <row r="158" spans="1:14" ht="12.75" customHeight="1" x14ac:dyDescent="0.2">
      <c r="A158" s="146"/>
      <c r="B158" s="77" t="s">
        <v>9</v>
      </c>
      <c r="C158" s="48">
        <f>100*('Cuadro 11'!D158/'Cuadro 11'!C158)</f>
        <v>14.261760313150532</v>
      </c>
      <c r="D158" s="48">
        <f>100*('Cuadro 11'!E158/'Cuadro 11'!C158)</f>
        <v>13.398709878634731</v>
      </c>
      <c r="E158" s="48">
        <f>100*('Cuadro 11'!F158/'Cuadro 11'!C158)</f>
        <v>29.447459628200335</v>
      </c>
      <c r="F158" s="48">
        <f>100*('Cuadro 11'!G158/'Cuadro 11'!C158)</f>
        <v>2.8471435855923368</v>
      </c>
      <c r="G158" s="48">
        <f>100*('Cuadro 11'!H158/'Cuadro 11'!C158)</f>
        <v>1.9119970639474286</v>
      </c>
      <c r="H158" s="48">
        <f>100*('Cuadro 11'!I158/'Cuadro 11'!C158)</f>
        <v>6.9760679045976728</v>
      </c>
      <c r="I158" s="48">
        <f>100*('Cuadro 11'!J158/'Cuadro 11'!C158)</f>
        <v>1.9265168861646995</v>
      </c>
      <c r="J158" s="48">
        <f>100*('Cuadro 11'!K158/'Cuadro 11'!C158)</f>
        <v>5.1975689615349498</v>
      </c>
      <c r="K158" s="48">
        <f>100*('Cuadro 11'!L158/'Cuadro 11'!C158)</f>
        <v>2.481354417758427</v>
      </c>
      <c r="L158" s="48">
        <f>100*('Cuadro 11'!M158/'Cuadro 11'!C158)</f>
        <v>7.439321944749766</v>
      </c>
      <c r="M158" s="48">
        <f>100*('Cuadro 11'!N158/'Cuadro 11'!C158)</f>
        <v>14.112099415669121</v>
      </c>
      <c r="N158" s="65"/>
    </row>
    <row r="159" spans="1:14" ht="12.75" customHeight="1" x14ac:dyDescent="0.2">
      <c r="A159" s="150"/>
      <c r="B159" s="77" t="s">
        <v>10</v>
      </c>
      <c r="C159" s="48">
        <f>100*('Cuadro 11'!D159/'Cuadro 11'!C159)</f>
        <v>14.393770737926411</v>
      </c>
      <c r="D159" s="48">
        <f>100*('Cuadro 11'!E159/'Cuadro 11'!C159)</f>
        <v>10.273494323524492</v>
      </c>
      <c r="E159" s="48">
        <f>100*('Cuadro 11'!F159/'Cuadro 11'!C159)</f>
        <v>29.465661313766944</v>
      </c>
      <c r="F159" s="48">
        <f>100*('Cuadro 11'!G159/'Cuadro 11'!C159)</f>
        <v>2.852906157392439</v>
      </c>
      <c r="G159" s="48">
        <f>100*('Cuadro 11'!H159/'Cuadro 11'!C159)</f>
        <v>1.9648154408545615</v>
      </c>
      <c r="H159" s="48">
        <f>100*('Cuadro 11'!I159/'Cuadro 11'!C159)</f>
        <v>8.4280835987727087</v>
      </c>
      <c r="I159" s="48">
        <f>100*('Cuadro 11'!J159/'Cuadro 11'!C159)</f>
        <v>1.6473486988395509</v>
      </c>
      <c r="J159" s="48">
        <f>100*('Cuadro 11'!K159/'Cuadro 11'!C159)</f>
        <v>5.4412873819016374</v>
      </c>
      <c r="K159" s="48">
        <f>100*('Cuadro 11'!L159/'Cuadro 11'!C159)</f>
        <v>2.5135725937210491</v>
      </c>
      <c r="L159" s="48">
        <f>100*('Cuadro 11'!M159/'Cuadro 11'!C159)</f>
        <v>8.1657048432444697</v>
      </c>
      <c r="M159" s="48">
        <f>100*('Cuadro 11'!N159/'Cuadro 11'!C159)</f>
        <v>14.853354910055739</v>
      </c>
      <c r="N159" s="65"/>
    </row>
    <row r="160" spans="1:14" ht="12.75" customHeight="1" x14ac:dyDescent="0.2">
      <c r="A160" s="150">
        <v>2023</v>
      </c>
      <c r="B160" s="77" t="s">
        <v>11</v>
      </c>
      <c r="C160" s="48">
        <f>100*('Cuadro 11'!D160/'Cuadro 11'!C160)</f>
        <v>14.278978380743448</v>
      </c>
      <c r="D160" s="48">
        <f>100*('Cuadro 11'!E160/'Cuadro 11'!C160)</f>
        <v>11.041704272902118</v>
      </c>
      <c r="E160" s="48">
        <f>100*('Cuadro 11'!F160/'Cuadro 11'!C160)</f>
        <v>29.918444302318335</v>
      </c>
      <c r="F160" s="48">
        <f>100*('Cuadro 11'!G160/'Cuadro 11'!C160)</f>
        <v>2.5712847124192519</v>
      </c>
      <c r="G160" s="48">
        <f>100*('Cuadro 11'!H160/'Cuadro 11'!C160)</f>
        <v>2.0770090142809585</v>
      </c>
      <c r="H160" s="48">
        <f>100*('Cuadro 11'!I160/'Cuadro 11'!C160)</f>
        <v>8.6236277982410741</v>
      </c>
      <c r="I160" s="48">
        <f>100*('Cuadro 11'!J160/'Cuadro 11'!C160)</f>
        <v>1.7523021075559115</v>
      </c>
      <c r="J160" s="48">
        <f>100*('Cuadro 11'!K160/'Cuadro 11'!C160)</f>
        <v>5.920454051809303</v>
      </c>
      <c r="K160" s="48">
        <f>100*('Cuadro 11'!L160/'Cuadro 11'!C160)</f>
        <v>2.7210939616834109</v>
      </c>
      <c r="L160" s="48">
        <f>100*('Cuadro 11'!M160/'Cuadro 11'!C160)</f>
        <v>6.6857035233589688</v>
      </c>
      <c r="M160" s="48">
        <f>100*('Cuadro 11'!N160/'Cuadro 11'!C160)</f>
        <v>14.409397874687208</v>
      </c>
      <c r="N160" s="65"/>
    </row>
    <row r="161" spans="1:14" ht="12.75" customHeight="1" x14ac:dyDescent="0.2">
      <c r="A161" s="150"/>
      <c r="B161" s="77" t="s">
        <v>12</v>
      </c>
      <c r="C161" s="48">
        <f>100*('Cuadro 11'!D161/'Cuadro 11'!C161)</f>
        <v>15.538582007972609</v>
      </c>
      <c r="D161" s="48">
        <f>100*('Cuadro 11'!E161/'Cuadro 11'!C161)</f>
        <v>11.425802347689515</v>
      </c>
      <c r="E161" s="48">
        <f>100*('Cuadro 11'!F161/'Cuadro 11'!C161)</f>
        <v>30.342531542372253</v>
      </c>
      <c r="F161" s="48">
        <f>100*('Cuadro 11'!G161/'Cuadro 11'!C161)</f>
        <v>2.5580612378731926</v>
      </c>
      <c r="G161" s="48">
        <f>100*('Cuadro 11'!H161/'Cuadro 11'!C161)</f>
        <v>2.0391655221159586</v>
      </c>
      <c r="H161" s="48">
        <f>100*('Cuadro 11'!I161/'Cuadro 11'!C161)</f>
        <v>7.6897437064369338</v>
      </c>
      <c r="I161" s="48">
        <f>100*('Cuadro 11'!J161/'Cuadro 11'!C161)</f>
        <v>1.4790468944933135</v>
      </c>
      <c r="J161" s="48">
        <f>100*('Cuadro 11'!K161/'Cuadro 11'!C161)</f>
        <v>5.7713831854667799</v>
      </c>
      <c r="K161" s="48">
        <f>100*('Cuadro 11'!L161/'Cuadro 11'!C161)</f>
        <v>2.7870809289034391</v>
      </c>
      <c r="L161" s="48">
        <f>100*('Cuadro 11'!M161/'Cuadro 11'!C161)</f>
        <v>6.0277656931343753</v>
      </c>
      <c r="M161" s="48">
        <f>100*('Cuadro 11'!N161/'Cuadro 11'!C161)</f>
        <v>14.340836933541629</v>
      </c>
      <c r="N161" s="65"/>
    </row>
    <row r="162" spans="1:14" ht="12.75" customHeight="1" x14ac:dyDescent="0.2">
      <c r="A162" s="150"/>
      <c r="B162" s="77" t="s">
        <v>13</v>
      </c>
      <c r="C162" s="48">
        <f>100*('Cuadro 11'!D162/'Cuadro 11'!C162)</f>
        <v>14.532129227301665</v>
      </c>
      <c r="D162" s="48">
        <f>100*('Cuadro 11'!E162/'Cuadro 11'!C162)</f>
        <v>11.383330178034862</v>
      </c>
      <c r="E162" s="48">
        <f>100*('Cuadro 11'!F162/'Cuadro 11'!C162)</f>
        <v>30.491383539036104</v>
      </c>
      <c r="F162" s="48">
        <f>100*('Cuadro 11'!G162/'Cuadro 11'!C162)</f>
        <v>2.435642700290201</v>
      </c>
      <c r="G162" s="48">
        <f>100*('Cuadro 11'!H162/'Cuadro 11'!C162)</f>
        <v>2.0005878309049021</v>
      </c>
      <c r="H162" s="48">
        <f>100*('Cuadro 11'!I162/'Cuadro 11'!C162)</f>
        <v>8.56124509899416</v>
      </c>
      <c r="I162" s="48">
        <f>100*('Cuadro 11'!J162/'Cuadro 11'!C162)</f>
        <v>1.4214721925343734</v>
      </c>
      <c r="J162" s="48">
        <f>100*('Cuadro 11'!K162/'Cuadro 11'!C162)</f>
        <v>5.931979755844683</v>
      </c>
      <c r="K162" s="48">
        <f>100*('Cuadro 11'!L162/'Cuadro 11'!C162)</f>
        <v>2.9521071824409981</v>
      </c>
      <c r="L162" s="48">
        <f>100*('Cuadro 11'!M162/'Cuadro 11'!C162)</f>
        <v>6.226869040049209</v>
      </c>
      <c r="M162" s="48">
        <f>100*('Cuadro 11'!N162/'Cuadro 11'!C162)</f>
        <v>14.063253254568831</v>
      </c>
      <c r="N162" s="65"/>
    </row>
    <row r="163" spans="1:14" ht="12.75" customHeight="1" x14ac:dyDescent="0.2">
      <c r="A163" s="150"/>
      <c r="B163" s="77" t="s">
        <v>14</v>
      </c>
      <c r="C163" s="48">
        <f>100*('Cuadro 11'!D163/'Cuadro 11'!C163)</f>
        <v>14.591643036884133</v>
      </c>
      <c r="D163" s="48">
        <f>100*('Cuadro 11'!E163/'Cuadro 11'!C163)</f>
        <v>10.403886878628281</v>
      </c>
      <c r="E163" s="48">
        <f>100*('Cuadro 11'!F163/'Cuadro 11'!C163)</f>
        <v>31.890463561391492</v>
      </c>
      <c r="F163" s="48">
        <f>100*('Cuadro 11'!G163/'Cuadro 11'!C163)</f>
        <v>2.5493017419837884</v>
      </c>
      <c r="G163" s="48">
        <f>100*('Cuadro 11'!H163/'Cuadro 11'!C163)</f>
        <v>1.8930331431086571</v>
      </c>
      <c r="H163" s="48">
        <f>100*('Cuadro 11'!I163/'Cuadro 11'!C163)</f>
        <v>9.0479106850233837</v>
      </c>
      <c r="I163" s="48">
        <f>100*('Cuadro 11'!J163/'Cuadro 11'!C163)</f>
        <v>1.4122143448009465</v>
      </c>
      <c r="J163" s="48">
        <f>100*('Cuadro 11'!K163/'Cuadro 11'!C163)</f>
        <v>5.5021772340029429</v>
      </c>
      <c r="K163" s="48">
        <f>100*('Cuadro 11'!L163/'Cuadro 11'!C163)</f>
        <v>2.8147220337520116</v>
      </c>
      <c r="L163" s="48">
        <f>100*('Cuadro 11'!M163/'Cuadro 11'!C163)</f>
        <v>6.1778344787220494</v>
      </c>
      <c r="M163" s="48">
        <f>100*('Cuadro 11'!N163/'Cuadro 11'!C163)</f>
        <v>13.716812861702326</v>
      </c>
      <c r="N163" s="65"/>
    </row>
    <row r="164" spans="1:14" ht="12.75" customHeight="1" x14ac:dyDescent="0.2">
      <c r="A164" s="150"/>
      <c r="B164" s="77" t="s">
        <v>15</v>
      </c>
      <c r="C164" s="48">
        <f>100*('Cuadro 11'!D164/'Cuadro 11'!C164)</f>
        <v>14.223221162033656</v>
      </c>
      <c r="D164" s="48">
        <f>100*('Cuadro 11'!E164/'Cuadro 11'!C164)</f>
        <v>10.579917827337907</v>
      </c>
      <c r="E164" s="48">
        <f>100*('Cuadro 11'!F164/'Cuadro 11'!C164)</f>
        <v>32.143296898876834</v>
      </c>
      <c r="F164" s="48">
        <f>100*('Cuadro 11'!G164/'Cuadro 11'!C164)</f>
        <v>2.9457685813089092</v>
      </c>
      <c r="G164" s="48">
        <f>100*('Cuadro 11'!H164/'Cuadro 11'!C164)</f>
        <v>1.9705775224805298</v>
      </c>
      <c r="H164" s="48">
        <f>100*('Cuadro 11'!I164/'Cuadro 11'!C164)</f>
        <v>8.4630678935324539</v>
      </c>
      <c r="I164" s="48">
        <f>100*('Cuadro 11'!J164/'Cuadro 11'!C164)</f>
        <v>1.5885022568171276</v>
      </c>
      <c r="J164" s="48">
        <f>100*('Cuadro 11'!K164/'Cuadro 11'!C164)</f>
        <v>5.4580639378698521</v>
      </c>
      <c r="K164" s="48">
        <f>100*('Cuadro 11'!L164/'Cuadro 11'!C164)</f>
        <v>2.4458247968157831</v>
      </c>
      <c r="L164" s="48">
        <f>100*('Cuadro 11'!M164/'Cuadro 11'!C164)</f>
        <v>6.107911311090132</v>
      </c>
      <c r="M164" s="48">
        <f>100*('Cuadro 11'!N164/'Cuadro 11'!C164)</f>
        <v>14.073847811836812</v>
      </c>
      <c r="N164" s="65"/>
    </row>
    <row r="165" spans="1:14" ht="12.75" customHeight="1" x14ac:dyDescent="0.2">
      <c r="A165" s="150"/>
      <c r="B165" s="77" t="s">
        <v>16</v>
      </c>
      <c r="C165" s="48">
        <f>100*('Cuadro 11'!D165/'Cuadro 11'!C165)</f>
        <v>13.56930554242865</v>
      </c>
      <c r="D165" s="48">
        <f>100*('Cuadro 11'!E165/'Cuadro 11'!C165)</f>
        <v>10.060271899075216</v>
      </c>
      <c r="E165" s="48">
        <f>100*('Cuadro 11'!F165/'Cuadro 11'!C165)</f>
        <v>32.863492222370489</v>
      </c>
      <c r="F165" s="48">
        <f>100*('Cuadro 11'!G165/'Cuadro 11'!C165)</f>
        <v>2.4808835304551802</v>
      </c>
      <c r="G165" s="48">
        <f>100*('Cuadro 11'!H165/'Cuadro 11'!C165)</f>
        <v>2.0372111127901418</v>
      </c>
      <c r="H165" s="48">
        <f>100*('Cuadro 11'!I165/'Cuadro 11'!C165)</f>
        <v>8.6131616324062712</v>
      </c>
      <c r="I165" s="48">
        <f>100*('Cuadro 11'!J165/'Cuadro 11'!C165)</f>
        <v>1.8710817440866612</v>
      </c>
      <c r="J165" s="48">
        <f>100*('Cuadro 11'!K165/'Cuadro 11'!C165)</f>
        <v>5.6511422083989888</v>
      </c>
      <c r="K165" s="48">
        <f>100*('Cuadro 11'!L165/'Cuadro 11'!C165)</f>
        <v>2.792818513961711</v>
      </c>
      <c r="L165" s="48">
        <f>100*('Cuadro 11'!M165/'Cuadro 11'!C165)</f>
        <v>6.628582388812478</v>
      </c>
      <c r="M165" s="48">
        <f>100*('Cuadro 11'!N165/'Cuadro 11'!C165)</f>
        <v>13.432049205214195</v>
      </c>
      <c r="N165" s="65"/>
    </row>
    <row r="166" spans="1:14" ht="12.75" customHeight="1" x14ac:dyDescent="0.2">
      <c r="A166" s="150"/>
      <c r="B166" s="77" t="s">
        <v>17</v>
      </c>
      <c r="C166" s="48">
        <f>100*('Cuadro 11'!D166/'Cuadro 11'!C166)</f>
        <v>12.942270241914317</v>
      </c>
      <c r="D166" s="48">
        <f>100*('Cuadro 11'!E166/'Cuadro 11'!C166)</f>
        <v>10.42170790854656</v>
      </c>
      <c r="E166" s="48">
        <f>100*('Cuadro 11'!F166/'Cuadro 11'!C166)</f>
        <v>32.730231242752566</v>
      </c>
      <c r="F166" s="48">
        <f>100*('Cuadro 11'!G166/'Cuadro 11'!C166)</f>
        <v>2.494123813039637</v>
      </c>
      <c r="G166" s="48">
        <f>100*('Cuadro 11'!H166/'Cuadro 11'!C166)</f>
        <v>2.0186820820113578</v>
      </c>
      <c r="H166" s="48">
        <f>100*('Cuadro 11'!I166/'Cuadro 11'!C166)</f>
        <v>8.330593393000262</v>
      </c>
      <c r="I166" s="48">
        <f>100*('Cuadro 11'!J166/'Cuadro 11'!C166)</f>
        <v>1.6354811459060248</v>
      </c>
      <c r="J166" s="48">
        <f>100*('Cuadro 11'!K166/'Cuadro 11'!C166)</f>
        <v>5.5163690558376866</v>
      </c>
      <c r="K166" s="48">
        <f>100*('Cuadro 11'!L166/'Cuadro 11'!C166)</f>
        <v>2.5949655372788238</v>
      </c>
      <c r="L166" s="48">
        <f>100*('Cuadro 11'!M166/'Cuadro 11'!C166)</f>
        <v>7.3982494764578295</v>
      </c>
      <c r="M166" s="48">
        <f>100*('Cuadro 11'!N166/'Cuadro 11'!C166)</f>
        <v>13.91732610325494</v>
      </c>
      <c r="N166" s="65"/>
    </row>
    <row r="167" spans="1:14" ht="12.75" customHeight="1" x14ac:dyDescent="0.2">
      <c r="A167" s="150"/>
      <c r="B167" s="77" t="s">
        <v>18</v>
      </c>
      <c r="C167" s="48">
        <f>100*('Cuadro 11'!D167/'Cuadro 11'!C167)</f>
        <v>13.079378579201279</v>
      </c>
      <c r="D167" s="48">
        <f>100*('Cuadro 11'!E167/'Cuadro 11'!C167)</f>
        <v>9.9881936666685398</v>
      </c>
      <c r="E167" s="48">
        <f>100*('Cuadro 11'!F167/'Cuadro 11'!C167)</f>
        <v>33.737434353960118</v>
      </c>
      <c r="F167" s="48">
        <f>100*('Cuadro 11'!G167/'Cuadro 11'!C167)</f>
        <v>2.3855621252294537</v>
      </c>
      <c r="G167" s="48">
        <f>100*('Cuadro 11'!H167/'Cuadro 11'!C167)</f>
        <v>1.943502251339092</v>
      </c>
      <c r="H167" s="48">
        <f>100*('Cuadro 11'!I167/'Cuadro 11'!C167)</f>
        <v>8.6037162668026674</v>
      </c>
      <c r="I167" s="48">
        <f>100*('Cuadro 11'!J167/'Cuadro 11'!C167)</f>
        <v>1.5441381257066156</v>
      </c>
      <c r="J167" s="48">
        <f>100*('Cuadro 11'!K167/'Cuadro 11'!C167)</f>
        <v>5.5954289038793386</v>
      </c>
      <c r="K167" s="48">
        <f>100*('Cuadro 11'!L167/'Cuadro 11'!C167)</f>
        <v>2.4679741902821761</v>
      </c>
      <c r="L167" s="48">
        <f>100*('Cuadro 11'!M167/'Cuadro 11'!C167)</f>
        <v>6.9158336655175319</v>
      </c>
      <c r="M167" s="48">
        <f>100*('Cuadro 11'!N167/'Cuadro 11'!C167)</f>
        <v>13.738837871413203</v>
      </c>
      <c r="N167" s="65"/>
    </row>
    <row r="168" spans="1:14" ht="12.75" customHeight="1" x14ac:dyDescent="0.2">
      <c r="A168" s="150"/>
      <c r="B168" s="77" t="s">
        <v>19</v>
      </c>
      <c r="C168" s="48">
        <f>100*('Cuadro 11'!D168/'Cuadro 11'!C168)</f>
        <v>12.729049157630454</v>
      </c>
      <c r="D168" s="48">
        <f>100*('Cuadro 11'!E168/'Cuadro 11'!C168)</f>
        <v>10.269490503217735</v>
      </c>
      <c r="E168" s="48">
        <f>100*('Cuadro 11'!F168/'Cuadro 11'!C168)</f>
        <v>31.81739174149855</v>
      </c>
      <c r="F168" s="48">
        <f>100*('Cuadro 11'!G168/'Cuadro 11'!C168)</f>
        <v>2.1352563259214192</v>
      </c>
      <c r="G168" s="48">
        <f>100*('Cuadro 11'!H168/'Cuadro 11'!C168)</f>
        <v>2.0332273489706183</v>
      </c>
      <c r="H168" s="48">
        <f>100*('Cuadro 11'!I168/'Cuadro 11'!C168)</f>
        <v>8.1889830234325114</v>
      </c>
      <c r="I168" s="48">
        <f>100*('Cuadro 11'!J168/'Cuadro 11'!C168)</f>
        <v>1.6683159617266625</v>
      </c>
      <c r="J168" s="48">
        <f>100*('Cuadro 11'!K168/'Cuadro 11'!C168)</f>
        <v>5.9677241076535967</v>
      </c>
      <c r="K168" s="48">
        <f>100*('Cuadro 11'!L168/'Cuadro 11'!C168)</f>
        <v>2.7131662076033187</v>
      </c>
      <c r="L168" s="48">
        <f>100*('Cuadro 11'!M168/'Cuadro 11'!C168)</f>
        <v>7.0977279735183547</v>
      </c>
      <c r="M168" s="48">
        <f>100*('Cuadro 11'!N168/'Cuadro 11'!C168)</f>
        <v>15.379667648826775</v>
      </c>
      <c r="N168" s="65"/>
    </row>
    <row r="169" spans="1:14" ht="12.75" customHeight="1" x14ac:dyDescent="0.2">
      <c r="A169" s="151"/>
      <c r="B169" s="77" t="s">
        <v>20</v>
      </c>
      <c r="C169" s="48">
        <f>100*('Cuadro 11'!D169/'Cuadro 11'!C169)</f>
        <v>12.837840193035321</v>
      </c>
      <c r="D169" s="48">
        <f>100*('Cuadro 11'!E169/'Cuadro 11'!C169)</f>
        <v>11.67928882726728</v>
      </c>
      <c r="E169" s="48">
        <f>100*('Cuadro 11'!F169/'Cuadro 11'!C169)</f>
        <v>30.092275085300322</v>
      </c>
      <c r="F169" s="48">
        <f>100*('Cuadro 11'!G169/'Cuadro 11'!C169)</f>
        <v>2.5337582147468241</v>
      </c>
      <c r="G169" s="48">
        <f>100*('Cuadro 11'!H169/'Cuadro 11'!C169)</f>
        <v>2.232582036289334</v>
      </c>
      <c r="H169" s="48">
        <f>100*('Cuadro 11'!I169/'Cuadro 11'!C169)</f>
        <v>7.3009053533068728</v>
      </c>
      <c r="I169" s="48">
        <f>100*('Cuadro 11'!J169/'Cuadro 11'!C169)</f>
        <v>1.8547824582930548</v>
      </c>
      <c r="J169" s="48">
        <f>100*('Cuadro 11'!K169/'Cuadro 11'!C169)</f>
        <v>6.2298889177886201</v>
      </c>
      <c r="K169" s="48">
        <f>100*('Cuadro 11'!L169/'Cuadro 11'!C169)</f>
        <v>2.5169712444222068</v>
      </c>
      <c r="L169" s="48">
        <f>100*('Cuadro 11'!M169/'Cuadro 11'!C169)</f>
        <v>7.3163220060262617</v>
      </c>
      <c r="M169" s="48">
        <f>100*('Cuadro 11'!N169/'Cuadro 11'!C169)</f>
        <v>15.405385663523905</v>
      </c>
      <c r="N169" s="65"/>
    </row>
    <row r="170" spans="1:14" ht="12.75" customHeight="1" x14ac:dyDescent="0.2">
      <c r="A170" s="215">
        <v>2024</v>
      </c>
      <c r="B170" s="77" t="s">
        <v>9</v>
      </c>
      <c r="C170" s="48">
        <f>100*('Cuadro 11'!D170/'Cuadro 11'!C170)</f>
        <v>12.552785153400336</v>
      </c>
      <c r="D170" s="48">
        <f>100*('Cuadro 11'!E170/'Cuadro 11'!C170)</f>
        <v>11.449944187489921</v>
      </c>
      <c r="E170" s="48">
        <f>100*('Cuadro 11'!F170/'Cuadro 11'!C170)</f>
        <v>29.717497472654941</v>
      </c>
      <c r="F170" s="48">
        <f>100*('Cuadro 11'!G170/'Cuadro 11'!C170)</f>
        <v>4.7092579738583895</v>
      </c>
      <c r="G170" s="48">
        <f>100*('Cuadro 11'!H170/'Cuadro 11'!C170)</f>
        <v>1.8606628296057643</v>
      </c>
      <c r="H170" s="48">
        <f>100*('Cuadro 11'!I170/'Cuadro 11'!C170)</f>
        <v>6.7242035286368074</v>
      </c>
      <c r="I170" s="48">
        <f>100*('Cuadro 11'!J170/'Cuadro 11'!C170)</f>
        <v>2.6501152239240984</v>
      </c>
      <c r="J170" s="48">
        <f>100*('Cuadro 11'!K170/'Cuadro 11'!C170)</f>
        <v>5.8914536651444118</v>
      </c>
      <c r="K170" s="48">
        <f>100*('Cuadro 11'!L170/'Cuadro 11'!C170)</f>
        <v>2.5962072567472823</v>
      </c>
      <c r="L170" s="48">
        <f>100*('Cuadro 11'!M170/'Cuadro 11'!C170)</f>
        <v>7.2118107619617122</v>
      </c>
      <c r="M170" s="48">
        <f>100*('Cuadro 11'!N170/'Cuadro 11'!C170)</f>
        <v>14.636061946576342</v>
      </c>
      <c r="N170" s="65"/>
    </row>
    <row r="171" spans="1:14" ht="12.75" customHeight="1" x14ac:dyDescent="0.2">
      <c r="A171" s="216"/>
      <c r="B171" s="77" t="s">
        <v>10</v>
      </c>
      <c r="C171" s="48">
        <f>100*('Cuadro 11'!D171/'Cuadro 11'!C171)</f>
        <v>13.753499562535607</v>
      </c>
      <c r="D171" s="48">
        <f>100*('Cuadro 11'!E171/'Cuadro 11'!C171)</f>
        <v>9.5462415960807299</v>
      </c>
      <c r="E171" s="48">
        <f>100*('Cuadro 11'!F171/'Cuadro 11'!C171)</f>
        <v>32.244040659235495</v>
      </c>
      <c r="F171" s="48">
        <f>100*('Cuadro 11'!G171/'Cuadro 11'!C171)</f>
        <v>4.727673063536173</v>
      </c>
      <c r="G171" s="48">
        <f>100*('Cuadro 11'!H171/'Cuadro 11'!C171)</f>
        <v>1.7138745964381426</v>
      </c>
      <c r="H171" s="48">
        <f>100*('Cuadro 11'!I171/'Cuadro 11'!C171)</f>
        <v>7.241064338050621</v>
      </c>
      <c r="I171" s="48">
        <f>100*('Cuadro 11'!J171/'Cuadro 11'!C171)</f>
        <v>2.302798564254346</v>
      </c>
      <c r="J171" s="48">
        <f>100*('Cuadro 11'!K171/'Cuadro 11'!C171)</f>
        <v>5.7146238386352008</v>
      </c>
      <c r="K171" s="48">
        <f>100*('Cuadro 11'!L171/'Cuadro 11'!C171)</f>
        <v>2.3589252557559308</v>
      </c>
      <c r="L171" s="48">
        <f>100*('Cuadro 11'!M171/'Cuadro 11'!C171)</f>
        <v>6.9888710941848498</v>
      </c>
      <c r="M171" s="48">
        <f>100*('Cuadro 11'!N171/'Cuadro 11'!C171)</f>
        <v>13.408387431292923</v>
      </c>
      <c r="N171" s="65"/>
    </row>
    <row r="172" spans="1:14" ht="12.75" customHeight="1" x14ac:dyDescent="0.2">
      <c r="A172" s="216"/>
      <c r="B172" s="77" t="s">
        <v>11</v>
      </c>
      <c r="C172" s="48">
        <f>100*('Cuadro 11'!D172/'Cuadro 11'!C172)</f>
        <v>14.032608295910862</v>
      </c>
      <c r="D172" s="48">
        <f>100*('Cuadro 11'!E172/'Cuadro 11'!C172)</f>
        <v>9.5855481005583325</v>
      </c>
      <c r="E172" s="48">
        <f>100*('Cuadro 11'!F172/'Cuadro 11'!C172)</f>
        <v>32.341457377433677</v>
      </c>
      <c r="F172" s="48">
        <f>100*('Cuadro 11'!G172/'Cuadro 11'!C172)</f>
        <v>4.9972957979423729</v>
      </c>
      <c r="G172" s="48">
        <f>100*('Cuadro 11'!H172/'Cuadro 11'!C172)</f>
        <v>1.7974259423320866</v>
      </c>
      <c r="H172" s="48">
        <f>100*('Cuadro 11'!I172/'Cuadro 11'!C172)</f>
        <v>7.2099801196213038</v>
      </c>
      <c r="I172" s="48">
        <f>100*('Cuadro 11'!J172/'Cuadro 11'!C172)</f>
        <v>1.8946027791713567</v>
      </c>
      <c r="J172" s="48">
        <f>100*('Cuadro 11'!K172/'Cuadro 11'!C172)</f>
        <v>5.1278601735874858</v>
      </c>
      <c r="K172" s="48">
        <f>100*('Cuadro 11'!L172/'Cuadro 11'!C172)</f>
        <v>2.419163685065179</v>
      </c>
      <c r="L172" s="48">
        <f>100*('Cuadro 11'!M172/'Cuadro 11'!C172)</f>
        <v>6.9809157796222889</v>
      </c>
      <c r="M172" s="48">
        <f>100*('Cuadro 11'!N172/'Cuadro 11'!C172)</f>
        <v>13.613141948755059</v>
      </c>
      <c r="N172" s="65"/>
    </row>
    <row r="173" spans="1:14" ht="12.75" customHeight="1" x14ac:dyDescent="0.2">
      <c r="A173" s="216"/>
      <c r="B173" s="77" t="s">
        <v>12</v>
      </c>
      <c r="C173" s="48">
        <f>100*('Cuadro 11'!D173/'Cuadro 11'!C173)</f>
        <v>14.66492178439208</v>
      </c>
      <c r="D173" s="48">
        <f>100*('Cuadro 11'!E173/'Cuadro 11'!C173)</f>
        <v>9.4751268878989965</v>
      </c>
      <c r="E173" s="48">
        <f>100*('Cuadro 11'!F173/'Cuadro 11'!C173)</f>
        <v>31.648870505028125</v>
      </c>
      <c r="F173" s="48">
        <f>100*('Cuadro 11'!G173/'Cuadro 11'!C173)</f>
        <v>4.5143965673627848</v>
      </c>
      <c r="G173" s="48">
        <f>100*('Cuadro 11'!H173/'Cuadro 11'!C173)</f>
        <v>1.9470488956334064</v>
      </c>
      <c r="H173" s="48">
        <f>100*('Cuadro 11'!I173/'Cuadro 11'!C173)</f>
        <v>6.8922796457967408</v>
      </c>
      <c r="I173" s="48">
        <f>100*('Cuadro 11'!J173/'Cuadro 11'!C173)</f>
        <v>1.848329227124152</v>
      </c>
      <c r="J173" s="48">
        <f>100*('Cuadro 11'!K173/'Cuadro 11'!C173)</f>
        <v>5.5313955264235792</v>
      </c>
      <c r="K173" s="48">
        <f>100*('Cuadro 11'!L173/'Cuadro 11'!C173)</f>
        <v>2.0298321810772655</v>
      </c>
      <c r="L173" s="48">
        <f>100*('Cuadro 11'!M173/'Cuadro 11'!C173)</f>
        <v>7.2711578709067943</v>
      </c>
      <c r="M173" s="48">
        <f>100*('Cuadro 11'!N173/'Cuadro 11'!C173)</f>
        <v>14.176640908356076</v>
      </c>
      <c r="N173" s="65"/>
    </row>
    <row r="174" spans="1:14" ht="12.75" customHeight="1" x14ac:dyDescent="0.2">
      <c r="A174" s="216"/>
      <c r="B174" s="77" t="s">
        <v>13</v>
      </c>
      <c r="C174" s="48">
        <f>100*('Cuadro 11'!D174/'Cuadro 11'!C174)</f>
        <v>14.273180914200173</v>
      </c>
      <c r="D174" s="48">
        <f>100*('Cuadro 11'!E174/'Cuadro 11'!C174)</f>
        <v>9.6684048036623658</v>
      </c>
      <c r="E174" s="48">
        <f>100*('Cuadro 11'!F174/'Cuadro 11'!C174)</f>
        <v>32.798845058027176</v>
      </c>
      <c r="F174" s="48">
        <f>100*('Cuadro 11'!G174/'Cuadro 11'!C174)</f>
        <v>4.2415183673205359</v>
      </c>
      <c r="G174" s="48">
        <f>100*('Cuadro 11'!H174/'Cuadro 11'!C174)</f>
        <v>1.8955112429534442</v>
      </c>
      <c r="H174" s="48">
        <f>100*('Cuadro 11'!I174/'Cuadro 11'!C174)</f>
        <v>7.0362703472221106</v>
      </c>
      <c r="I174" s="48">
        <f>100*('Cuadro 11'!J174/'Cuadro 11'!C174)</f>
        <v>1.7082352761291357</v>
      </c>
      <c r="J174" s="48">
        <f>100*('Cuadro 11'!K174/'Cuadro 11'!C174)</f>
        <v>5.5884483455451832</v>
      </c>
      <c r="K174" s="48">
        <f>100*('Cuadro 11'!L174/'Cuadro 11'!C174)</f>
        <v>1.7954190163762824</v>
      </c>
      <c r="L174" s="48">
        <f>100*('Cuadro 11'!M174/'Cuadro 11'!C174)</f>
        <v>7.7765014679360114</v>
      </c>
      <c r="M174" s="48">
        <f>100*('Cuadro 11'!N174/'Cuadro 11'!C174)</f>
        <v>13.21766516062759</v>
      </c>
      <c r="N174" s="65"/>
    </row>
    <row r="175" spans="1:14" ht="12.75" customHeight="1" x14ac:dyDescent="0.2">
      <c r="A175" s="216"/>
      <c r="B175" s="77" t="s">
        <v>14</v>
      </c>
      <c r="C175" s="48">
        <f>100*('Cuadro 11'!D175/'Cuadro 11'!C175)</f>
        <v>13.842661046341131</v>
      </c>
      <c r="D175" s="48">
        <f>100*('Cuadro 11'!E175/'Cuadro 11'!C175)</f>
        <v>8.9858827948406379</v>
      </c>
      <c r="E175" s="48">
        <f>100*('Cuadro 11'!F175/'Cuadro 11'!C175)</f>
        <v>35.850669490058465</v>
      </c>
      <c r="F175" s="48">
        <f>100*('Cuadro 11'!G175/'Cuadro 11'!C175)</f>
        <v>4.1980897601881919</v>
      </c>
      <c r="G175" s="48">
        <f>100*('Cuadro 11'!H175/'Cuadro 11'!C175)</f>
        <v>1.7170446000368167</v>
      </c>
      <c r="H175" s="48">
        <f>100*('Cuadro 11'!I175/'Cuadro 11'!C175)</f>
        <v>6.290363592502338</v>
      </c>
      <c r="I175" s="48">
        <f>100*('Cuadro 11'!J175/'Cuadro 11'!C175)</f>
        <v>1.8991203626269757</v>
      </c>
      <c r="J175" s="48">
        <f>100*('Cuadro 11'!K175/'Cuadro 11'!C175)</f>
        <v>5.6489884335573102</v>
      </c>
      <c r="K175" s="48">
        <f>100*('Cuadro 11'!L175/'Cuadro 11'!C175)</f>
        <v>1.5457415062323021</v>
      </c>
      <c r="L175" s="48">
        <f>100*('Cuadro 11'!M175/'Cuadro 11'!C175)</f>
        <v>7.3813925153038529</v>
      </c>
      <c r="M175" s="48">
        <f>100*('Cuadro 11'!N175/'Cuadro 11'!C175)</f>
        <v>12.64004589831198</v>
      </c>
      <c r="N175" s="65"/>
    </row>
    <row r="176" spans="1:14" ht="12.75" customHeight="1" x14ac:dyDescent="0.2">
      <c r="A176" s="216"/>
      <c r="B176" s="77" t="s">
        <v>15</v>
      </c>
      <c r="C176" s="48">
        <f>100*('Cuadro 11'!D176/'Cuadro 11'!C176)</f>
        <v>13.296471084744313</v>
      </c>
      <c r="D176" s="48">
        <f>100*('Cuadro 11'!E176/'Cuadro 11'!C176)</f>
        <v>8.6158509025701733</v>
      </c>
      <c r="E176" s="48">
        <f>100*('Cuadro 11'!F176/'Cuadro 11'!C176)</f>
        <v>36.079290680433765</v>
      </c>
      <c r="F176" s="48">
        <f>100*('Cuadro 11'!G176/'Cuadro 11'!C176)</f>
        <v>3.9786885134373331</v>
      </c>
      <c r="G176" s="48">
        <f>100*('Cuadro 11'!H176/'Cuadro 11'!C176)</f>
        <v>2.2093770447840155</v>
      </c>
      <c r="H176" s="48">
        <f>100*('Cuadro 11'!I176/'Cuadro 11'!C176)</f>
        <v>7.5998674475530814</v>
      </c>
      <c r="I176" s="48">
        <f>100*('Cuadro 11'!J176/'Cuadro 11'!C176)</f>
        <v>1.700443331997304</v>
      </c>
      <c r="J176" s="48">
        <f>100*('Cuadro 11'!K176/'Cuadro 11'!C176)</f>
        <v>5.238593822983872</v>
      </c>
      <c r="K176" s="48">
        <f>100*('Cuadro 11'!L176/'Cuadro 11'!C176)</f>
        <v>1.4866432011543858</v>
      </c>
      <c r="L176" s="48">
        <f>100*('Cuadro 11'!M176/'Cuadro 11'!C176)</f>
        <v>6.8801194646662802</v>
      </c>
      <c r="M176" s="48">
        <f>100*('Cuadro 11'!N176/'Cuadro 11'!C176)</f>
        <v>12.914654505675497</v>
      </c>
      <c r="N176" s="65"/>
    </row>
    <row r="177" spans="1:14" ht="12.75" customHeight="1" x14ac:dyDescent="0.2">
      <c r="A177" s="216"/>
      <c r="B177" s="77" t="s">
        <v>16</v>
      </c>
      <c r="C177" s="48">
        <f>100*('Cuadro 11'!D177/'Cuadro 11'!C177)</f>
        <v>13.25029271606207</v>
      </c>
      <c r="D177" s="48">
        <f>100*('Cuadro 11'!E177/'Cuadro 11'!C177)</f>
        <v>8.9527875932142731</v>
      </c>
      <c r="E177" s="48">
        <f>100*('Cuadro 11'!F177/'Cuadro 11'!C177)</f>
        <v>35.824971235853717</v>
      </c>
      <c r="F177" s="48">
        <f>100*('Cuadro 11'!G177/'Cuadro 11'!C177)</f>
        <v>4.2546786900549565</v>
      </c>
      <c r="G177" s="48">
        <f>100*('Cuadro 11'!H177/'Cuadro 11'!C177)</f>
        <v>2.0121763453511963</v>
      </c>
      <c r="H177" s="48">
        <f>100*('Cuadro 11'!I177/'Cuadro 11'!C177)</f>
        <v>7.8347368207842507</v>
      </c>
      <c r="I177" s="48">
        <f>100*('Cuadro 11'!J177/'Cuadro 11'!C177)</f>
        <v>1.9010708533795089</v>
      </c>
      <c r="J177" s="48">
        <f>100*('Cuadro 11'!K177/'Cuadro 11'!C177)</f>
        <v>5.1688970700856309</v>
      </c>
      <c r="K177" s="48">
        <f>100*('Cuadro 11'!L177/'Cuadro 11'!C177)</f>
        <v>1.5853598346233702</v>
      </c>
      <c r="L177" s="48">
        <f>100*('Cuadro 11'!M177/'Cuadro 11'!C177)</f>
        <v>7.0070255184875903</v>
      </c>
      <c r="M177" s="48">
        <f>100*('Cuadro 11'!N177/'Cuadro 11'!C177)</f>
        <v>12.208003322103437</v>
      </c>
      <c r="N177" s="65"/>
    </row>
    <row r="178" spans="1:14" ht="12.75" customHeight="1" x14ac:dyDescent="0.2">
      <c r="A178" s="216"/>
      <c r="B178" s="77" t="s">
        <v>17</v>
      </c>
      <c r="C178" s="48">
        <f>100*('Cuadro 11'!D178/'Cuadro 11'!C178)</f>
        <v>13.09227081705934</v>
      </c>
      <c r="D178" s="48">
        <f>100*('Cuadro 11'!E178/'Cuadro 11'!C178)</f>
        <v>8.5355105270324643</v>
      </c>
      <c r="E178" s="48">
        <f>100*('Cuadro 11'!F178/'Cuadro 11'!C178)</f>
        <v>34.858379834083969</v>
      </c>
      <c r="F178" s="48">
        <f>100*('Cuadro 11'!G178/'Cuadro 11'!C178)</f>
        <v>4.4456506632523798</v>
      </c>
      <c r="G178" s="48">
        <f>100*('Cuadro 11'!H178/'Cuadro 11'!C178)</f>
        <v>1.8320619990217439</v>
      </c>
      <c r="H178" s="48">
        <f>100*('Cuadro 11'!I178/'Cuadro 11'!C178)</f>
        <v>8.4444831934424194</v>
      </c>
      <c r="I178" s="48">
        <f>100*('Cuadro 11'!J178/'Cuadro 11'!C178)</f>
        <v>2.0762197477549602</v>
      </c>
      <c r="J178" s="48">
        <f>100*('Cuadro 11'!K178/'Cuadro 11'!C178)</f>
        <v>4.6448017633294008</v>
      </c>
      <c r="K178" s="48">
        <f>100*('Cuadro 11'!L178/'Cuadro 11'!C178)</f>
        <v>1.8554598314684205</v>
      </c>
      <c r="L178" s="48">
        <f>100*('Cuadro 11'!M178/'Cuadro 11'!C178)</f>
        <v>7.8886788161962356</v>
      </c>
      <c r="M178" s="48">
        <f>100*('Cuadro 11'!N178/'Cuadro 11'!C178)</f>
        <v>12.326482807358651</v>
      </c>
      <c r="N178" s="65"/>
    </row>
    <row r="179" spans="1:14" ht="12.75" customHeight="1" x14ac:dyDescent="0.2">
      <c r="A179" s="216"/>
      <c r="B179" s="77" t="s">
        <v>18</v>
      </c>
      <c r="C179" s="48">
        <f>100*('Cuadro 11'!D179/'Cuadro 11'!C179)</f>
        <v>11.320754881244703</v>
      </c>
      <c r="D179" s="48">
        <f>100*('Cuadro 11'!E179/'Cuadro 11'!C179)</f>
        <v>8.4492186109652181</v>
      </c>
      <c r="E179" s="48">
        <f>100*('Cuadro 11'!F179/'Cuadro 11'!C179)</f>
        <v>36.446292418619961</v>
      </c>
      <c r="F179" s="48">
        <f>100*('Cuadro 11'!G179/'Cuadro 11'!C179)</f>
        <v>4.7621216510911317</v>
      </c>
      <c r="G179" s="48">
        <f>100*('Cuadro 11'!H179/'Cuadro 11'!C179)</f>
        <v>1.8952532313256851</v>
      </c>
      <c r="H179" s="48">
        <f>100*('Cuadro 11'!I179/'Cuadro 11'!C179)</f>
        <v>8.480840142283979</v>
      </c>
      <c r="I179" s="48">
        <f>100*('Cuadro 11'!J179/'Cuadro 11'!C179)</f>
        <v>2.0272038033013358</v>
      </c>
      <c r="J179" s="48">
        <f>100*('Cuadro 11'!K179/'Cuadro 11'!C179)</f>
        <v>4.8093573382636592</v>
      </c>
      <c r="K179" s="48">
        <f>100*('Cuadro 11'!L179/'Cuadro 11'!C179)</f>
        <v>2.3675520632559475</v>
      </c>
      <c r="L179" s="48">
        <f>100*('Cuadro 11'!M179/'Cuadro 11'!C179)</f>
        <v>6.7236563283233437</v>
      </c>
      <c r="M179" s="48">
        <f>100*('Cuadro 11'!N179/'Cuadro 11'!C179)</f>
        <v>12.71774953132503</v>
      </c>
      <c r="N179" s="65"/>
    </row>
    <row r="180" spans="1:14" ht="12.75" customHeight="1" x14ac:dyDescent="0.2">
      <c r="A180" s="216"/>
      <c r="B180" s="77" t="s">
        <v>19</v>
      </c>
      <c r="C180" s="48">
        <f>100*('Cuadro 11'!D180/'Cuadro 11'!C180)</f>
        <v>11.47710773892687</v>
      </c>
      <c r="D180" s="48">
        <f>100*('Cuadro 11'!E180/'Cuadro 11'!C180)</f>
        <v>7.9852917514469919</v>
      </c>
      <c r="E180" s="48">
        <f>100*('Cuadro 11'!F180/'Cuadro 11'!C180)</f>
        <v>36.395266993561393</v>
      </c>
      <c r="F180" s="48">
        <f>100*('Cuadro 11'!G180/'Cuadro 11'!C180)</f>
        <v>4.4358795632419135</v>
      </c>
      <c r="G180" s="48">
        <f>100*('Cuadro 11'!H180/'Cuadro 11'!C180)</f>
        <v>1.8382830034416326</v>
      </c>
      <c r="H180" s="48">
        <f>100*('Cuadro 11'!I180/'Cuadro 11'!C180)</f>
        <v>8.1903862578060469</v>
      </c>
      <c r="I180" s="48">
        <f>100*('Cuadro 11'!J180/'Cuadro 11'!C180)</f>
        <v>2.3939578889275359</v>
      </c>
      <c r="J180" s="48">
        <f>100*('Cuadro 11'!K180/'Cuadro 11'!C180)</f>
        <v>4.2792183313843131</v>
      </c>
      <c r="K180" s="48">
        <f>100*('Cuadro 11'!L180/'Cuadro 11'!C180)</f>
        <v>2.4184667785628959</v>
      </c>
      <c r="L180" s="48">
        <f>100*('Cuadro 11'!M180/'Cuadro 11'!C180)</f>
        <v>7.3523537076811971</v>
      </c>
      <c r="M180" s="48">
        <f>100*('Cuadro 11'!N180/'Cuadro 11'!C180)</f>
        <v>13.233787985019193</v>
      </c>
      <c r="N180" s="65"/>
    </row>
    <row r="181" spans="1:14" ht="12.75" customHeight="1" x14ac:dyDescent="0.2">
      <c r="A181" s="217"/>
      <c r="B181" s="77" t="s">
        <v>20</v>
      </c>
      <c r="C181" s="48">
        <f>100*('Cuadro 11'!D181/'Cuadro 11'!C181)</f>
        <v>11.441822669586305</v>
      </c>
      <c r="D181" s="48">
        <f>100*('Cuadro 11'!E181/'Cuadro 11'!C181)</f>
        <v>8.9298572976125143</v>
      </c>
      <c r="E181" s="48">
        <f>100*('Cuadro 11'!F181/'Cuadro 11'!C181)</f>
        <v>35.998035704222445</v>
      </c>
      <c r="F181" s="48">
        <f>100*('Cuadro 11'!G181/'Cuadro 11'!C181)</f>
        <v>5.3183262847380091</v>
      </c>
      <c r="G181" s="48">
        <f>100*('Cuadro 11'!H181/'Cuadro 11'!C181)</f>
        <v>2.0791877680072219</v>
      </c>
      <c r="H181" s="48">
        <f>100*('Cuadro 11'!I181/'Cuadro 11'!C181)</f>
        <v>7.5634381691235317</v>
      </c>
      <c r="I181" s="48">
        <f>100*('Cuadro 11'!J181/'Cuadro 11'!C181)</f>
        <v>2.109010996535289</v>
      </c>
      <c r="J181" s="48">
        <f>100*('Cuadro 11'!K181/'Cuadro 11'!C181)</f>
        <v>4.7261925230870228</v>
      </c>
      <c r="K181" s="48">
        <f>100*('Cuadro 11'!L181/'Cuadro 11'!C181)</f>
        <v>2.0730323449512644</v>
      </c>
      <c r="L181" s="48">
        <f>100*('Cuadro 11'!M181/'Cuadro 11'!C181)</f>
        <v>6.4358298882979534</v>
      </c>
      <c r="M181" s="48">
        <f>100*('Cuadro 11'!N181/'Cuadro 11'!C181)</f>
        <v>13.325266353838447</v>
      </c>
      <c r="N181" s="65"/>
    </row>
    <row r="182" spans="1:14" ht="12.75" customHeight="1" x14ac:dyDescent="0.2">
      <c r="A182" s="215">
        <v>2025</v>
      </c>
      <c r="B182" s="77" t="s">
        <v>9</v>
      </c>
      <c r="C182" s="48">
        <f>100*('Cuadro 11'!D182/'Cuadro 11'!C182)</f>
        <v>10.43892453382937</v>
      </c>
      <c r="D182" s="48">
        <f>100*('Cuadro 11'!E182/'Cuadro 11'!C182)</f>
        <v>8.9691369168509549</v>
      </c>
      <c r="E182" s="48">
        <f>100*('Cuadro 11'!F182/'Cuadro 11'!C182)</f>
        <v>38.007810989771102</v>
      </c>
      <c r="F182" s="48">
        <f>100*('Cuadro 11'!G182/'Cuadro 11'!C182)</f>
        <v>5.5013784004440129</v>
      </c>
      <c r="G182" s="48">
        <f>100*('Cuadro 11'!H182/'Cuadro 11'!C182)</f>
        <v>1.5072969002732697</v>
      </c>
      <c r="H182" s="48">
        <f>100*('Cuadro 11'!I182/'Cuadro 11'!C182)</f>
        <v>7.1633935115693586</v>
      </c>
      <c r="I182" s="48">
        <f>100*('Cuadro 11'!J182/'Cuadro 11'!C182)</f>
        <v>2.6186332692905285</v>
      </c>
      <c r="J182" s="48">
        <f>100*('Cuadro 11'!K182/'Cuadro 11'!C182)</f>
        <v>4.3612033576611875</v>
      </c>
      <c r="K182" s="48">
        <f>100*('Cuadro 11'!L182/'Cuadro 11'!C182)</f>
        <v>2.4088340408130118</v>
      </c>
      <c r="L182" s="48">
        <f>100*('Cuadro 11'!M182/'Cuadro 11'!C182)</f>
        <v>6.2262013202297117</v>
      </c>
      <c r="M182" s="48">
        <f>100*('Cuadro 11'!N182/'Cuadro 11'!C182)</f>
        <v>12.797186759267481</v>
      </c>
      <c r="N182" s="65"/>
    </row>
    <row r="183" spans="1:14" ht="12.75" customHeight="1" x14ac:dyDescent="0.2">
      <c r="A183" s="216"/>
      <c r="B183" s="77" t="s">
        <v>10</v>
      </c>
      <c r="C183" s="48">
        <f>100*('Cuadro 11'!D183/'Cuadro 11'!C183)</f>
        <v>10.80955780241832</v>
      </c>
      <c r="D183" s="48">
        <f>100*('Cuadro 11'!E183/'Cuadro 11'!C183)</f>
        <v>7.9403292876373541</v>
      </c>
      <c r="E183" s="48">
        <f>100*('Cuadro 11'!F183/'Cuadro 11'!C183)</f>
        <v>39.47281291000931</v>
      </c>
      <c r="F183" s="48">
        <f>100*('Cuadro 11'!G183/'Cuadro 11'!C183)</f>
        <v>5.7570684874356415</v>
      </c>
      <c r="G183" s="48">
        <f>100*('Cuadro 11'!H183/'Cuadro 11'!C183)</f>
        <v>1.6151402000341819</v>
      </c>
      <c r="H183" s="48">
        <f>100*('Cuadro 11'!I183/'Cuadro 11'!C183)</f>
        <v>6.2639967715878946</v>
      </c>
      <c r="I183" s="48">
        <f>100*('Cuadro 11'!J183/'Cuadro 11'!C183)</f>
        <v>2.6708449302947619</v>
      </c>
      <c r="J183" s="48">
        <f>100*('Cuadro 11'!K183/'Cuadro 11'!C183)</f>
        <v>4.3434359844479964</v>
      </c>
      <c r="K183" s="48">
        <f>100*('Cuadro 11'!L183/'Cuadro 11'!C183)</f>
        <v>2.4732541523241256</v>
      </c>
      <c r="L183" s="48">
        <f>100*('Cuadro 11'!M183/'Cuadro 11'!C183)</f>
        <v>6.4606988914355457</v>
      </c>
      <c r="M183" s="48">
        <f>100*('Cuadro 11'!N183/'Cuadro 11'!C183)</f>
        <v>12.192860582374873</v>
      </c>
      <c r="N183" s="65"/>
    </row>
    <row r="184" spans="1:14" ht="12.75" customHeight="1" x14ac:dyDescent="0.2">
      <c r="A184" s="216"/>
      <c r="B184" s="77" t="s">
        <v>11</v>
      </c>
      <c r="C184" s="48">
        <f>100*('Cuadro 11'!D184/'Cuadro 11'!C184)</f>
        <v>11.985462851154768</v>
      </c>
      <c r="D184" s="48">
        <f>100*('Cuadro 11'!E184/'Cuadro 11'!C184)</f>
        <v>6.9650592638982278</v>
      </c>
      <c r="E184" s="48">
        <f>100*('Cuadro 11'!F184/'Cuadro 11'!C184)</f>
        <v>39.453709301779647</v>
      </c>
      <c r="F184" s="48">
        <f>100*('Cuadro 11'!G184/'Cuadro 11'!C184)</f>
        <v>5.7615411829136569</v>
      </c>
      <c r="G184" s="48">
        <f>100*('Cuadro 11'!H184/'Cuadro 11'!C184)</f>
        <v>1.7277329710038136</v>
      </c>
      <c r="H184" s="48">
        <f>100*('Cuadro 11'!I184/'Cuadro 11'!C184)</f>
        <v>5.8388196011009867</v>
      </c>
      <c r="I184" s="48">
        <f>100*('Cuadro 11'!J184/'Cuadro 11'!C184)</f>
        <v>2.9113850009311668</v>
      </c>
      <c r="J184" s="48">
        <f>100*('Cuadro 11'!K184/'Cuadro 11'!C184)</f>
        <v>4.1558321621005421</v>
      </c>
      <c r="K184" s="48">
        <f>100*('Cuadro 11'!L184/'Cuadro 11'!C184)</f>
        <v>2.7837861924021925</v>
      </c>
      <c r="L184" s="48">
        <f>100*('Cuadro 11'!M184/'Cuadro 11'!C184)</f>
        <v>6.7516691417618349</v>
      </c>
      <c r="M184" s="48">
        <f>100*('Cuadro 11'!N184/'Cuadro 11'!C184)</f>
        <v>11.665002330953147</v>
      </c>
      <c r="N184" s="65"/>
    </row>
    <row r="185" spans="1:14" ht="12.75" customHeight="1" x14ac:dyDescent="0.2">
      <c r="A185" s="216"/>
      <c r="B185" s="77" t="s">
        <v>12</v>
      </c>
      <c r="C185" s="48">
        <f>100*('Cuadro 11'!D185/'Cuadro 11'!C185)</f>
        <v>11.15422769984983</v>
      </c>
      <c r="D185" s="48">
        <f>100*('Cuadro 11'!E185/'Cuadro 11'!C185)</f>
        <v>8.6318165956315092</v>
      </c>
      <c r="E185" s="48">
        <f>100*('Cuadro 11'!F185/'Cuadro 11'!C185)</f>
        <v>39.287390125381599</v>
      </c>
      <c r="F185" s="48">
        <f>100*('Cuadro 11'!G185/'Cuadro 11'!C185)</f>
        <v>5.4931000214380568</v>
      </c>
      <c r="G185" s="48">
        <f>100*('Cuadro 11'!H185/'Cuadro 11'!C185)</f>
        <v>1.7104947982476186</v>
      </c>
      <c r="H185" s="48">
        <f>100*('Cuadro 11'!I185/'Cuadro 11'!C185)</f>
        <v>5.2950021911334808</v>
      </c>
      <c r="I185" s="48">
        <f>100*('Cuadro 11'!J185/'Cuadro 11'!C185)</f>
        <v>3.0721815746060943</v>
      </c>
      <c r="J185" s="48">
        <f>100*('Cuadro 11'!K185/'Cuadro 11'!C185)</f>
        <v>4.2564616478944055</v>
      </c>
      <c r="K185" s="48">
        <f>100*('Cuadro 11'!L185/'Cuadro 11'!C185)</f>
        <v>2.4672813440841797</v>
      </c>
      <c r="L185" s="48">
        <f>100*('Cuadro 11'!M185/'Cuadro 11'!C185)</f>
        <v>6.6155712160967983</v>
      </c>
      <c r="M185" s="48">
        <f>100*('Cuadro 11'!N185/'Cuadro 11'!C185)</f>
        <v>12.01647278563641</v>
      </c>
      <c r="N185" s="65"/>
    </row>
    <row r="186" spans="1:14" ht="12.75" customHeight="1" x14ac:dyDescent="0.2">
      <c r="A186" s="216"/>
      <c r="B186" s="77" t="s">
        <v>13</v>
      </c>
      <c r="C186" s="48">
        <f>100*('Cuadro 11'!D186/'Cuadro 11'!C186)</f>
        <v>11.473291305388447</v>
      </c>
      <c r="D186" s="48">
        <f>100*('Cuadro 11'!E186/'Cuadro 11'!C186)</f>
        <v>8.0304684373054318</v>
      </c>
      <c r="E186" s="48">
        <f>100*('Cuadro 11'!F186/'Cuadro 11'!C186)</f>
        <v>39.590613194372807</v>
      </c>
      <c r="F186" s="48">
        <f>100*('Cuadro 11'!G186/'Cuadro 11'!C186)</f>
        <v>4.4851495347398718</v>
      </c>
      <c r="G186" s="48">
        <f>100*('Cuadro 11'!H186/'Cuadro 11'!C186)</f>
        <v>1.5433106950255615</v>
      </c>
      <c r="H186" s="48">
        <f>100*('Cuadro 11'!I186/'Cuadro 11'!C186)</f>
        <v>5.1252840798214949</v>
      </c>
      <c r="I186" s="48">
        <f>100*('Cuadro 11'!J186/'Cuadro 11'!C186)</f>
        <v>3.3133194652531972</v>
      </c>
      <c r="J186" s="48">
        <f>100*('Cuadro 11'!K186/'Cuadro 11'!C186)</f>
        <v>4.2863598319175464</v>
      </c>
      <c r="K186" s="48">
        <f>100*('Cuadro 11'!L186/'Cuadro 11'!C186)</f>
        <v>2.3473506150861785</v>
      </c>
      <c r="L186" s="48">
        <f>100*('Cuadro 11'!M186/'Cuadro 11'!C186)</f>
        <v>6.0271936668578254</v>
      </c>
      <c r="M186" s="48">
        <f>100*('Cuadro 11'!N186/'Cuadro 11'!C186)</f>
        <v>13.777659174231626</v>
      </c>
      <c r="N186" s="65"/>
    </row>
    <row r="187" spans="1:14" ht="12.75" customHeight="1" x14ac:dyDescent="0.2">
      <c r="A187" s="216"/>
      <c r="B187" s="77" t="s">
        <v>14</v>
      </c>
      <c r="C187" s="48">
        <f>100*('Cuadro 11'!D187/'Cuadro 11'!C187)</f>
        <v>10.353382439510456</v>
      </c>
      <c r="D187" s="48">
        <f>100*('Cuadro 11'!E187/'Cuadro 11'!C187)</f>
        <v>9.0314070089438783</v>
      </c>
      <c r="E187" s="48">
        <f>100*('Cuadro 11'!F187/'Cuadro 11'!C187)</f>
        <v>40.776438718970141</v>
      </c>
      <c r="F187" s="48">
        <f>100*('Cuadro 11'!G187/'Cuadro 11'!C187)</f>
        <v>3.9497851723552788</v>
      </c>
      <c r="G187" s="48">
        <f>100*('Cuadro 11'!H187/'Cuadro 11'!C187)</f>
        <v>1.6151363338115972</v>
      </c>
      <c r="H187" s="48">
        <f>100*('Cuadro 11'!I187/'Cuadro 11'!C187)</f>
        <v>5.0104568126288367</v>
      </c>
      <c r="I187" s="48">
        <f>100*('Cuadro 11'!J187/'Cuadro 11'!C187)</f>
        <v>3.1777124434832471</v>
      </c>
      <c r="J187" s="48">
        <f>100*('Cuadro 11'!K187/'Cuadro 11'!C187)</f>
        <v>5.1417592013727909</v>
      </c>
      <c r="K187" s="48">
        <f>100*('Cuadro 11'!L187/'Cuadro 11'!C187)</f>
        <v>2.833702063039591</v>
      </c>
      <c r="L187" s="48">
        <f>100*('Cuadro 11'!M187/'Cuadro 11'!C187)</f>
        <v>5.2987740142046977</v>
      </c>
      <c r="M187" s="48">
        <f>100*('Cuadro 11'!N187/'Cuadro 11'!C187)</f>
        <v>12.81144579167948</v>
      </c>
      <c r="N187" s="65"/>
    </row>
    <row r="188" spans="1:14" ht="12.75" customHeight="1" x14ac:dyDescent="0.2">
      <c r="A188" s="216"/>
      <c r="B188" s="77" t="s">
        <v>15</v>
      </c>
      <c r="C188" s="48">
        <f>100*('Cuadro 11'!D188/'Cuadro 11'!C188)</f>
        <v>10.943879989655668</v>
      </c>
      <c r="D188" s="48">
        <f>100*('Cuadro 11'!E188/'Cuadro 11'!C188)</f>
        <v>8.9711185289889244</v>
      </c>
      <c r="E188" s="48">
        <f>100*('Cuadro 11'!F188/'Cuadro 11'!C188)</f>
        <v>39.935832370080952</v>
      </c>
      <c r="F188" s="48">
        <f>100*('Cuadro 11'!G188/'Cuadro 11'!C188)</f>
        <v>4.2344051944758743</v>
      </c>
      <c r="G188" s="48">
        <f>100*('Cuadro 11'!H188/'Cuadro 11'!C188)</f>
        <v>1.5737155081739049</v>
      </c>
      <c r="H188" s="48">
        <f>100*('Cuadro 11'!I188/'Cuadro 11'!C188)</f>
        <v>5.2146872830705586</v>
      </c>
      <c r="I188" s="48">
        <f>100*('Cuadro 11'!J188/'Cuadro 11'!C188)</f>
        <v>3.6452541210933656</v>
      </c>
      <c r="J188" s="48">
        <f>100*('Cuadro 11'!K188/'Cuadro 11'!C188)</f>
        <v>5.0345268654332731</v>
      </c>
      <c r="K188" s="48">
        <f>100*('Cuadro 11'!L188/'Cuadro 11'!C188)</f>
        <v>2.6839054939813556</v>
      </c>
      <c r="L188" s="48">
        <f>100*('Cuadro 11'!M188/'Cuadro 11'!C188)</f>
        <v>4.8531287505568557</v>
      </c>
      <c r="M188" s="48">
        <f>100*('Cuadro 11'!N188/'Cuadro 11'!C188)</f>
        <v>12.909545894489257</v>
      </c>
      <c r="N188" s="65"/>
    </row>
    <row r="189" spans="1:14" ht="12.75" customHeight="1" x14ac:dyDescent="0.2">
      <c r="A189" s="216"/>
      <c r="B189" s="77" t="s">
        <v>16</v>
      </c>
      <c r="C189" s="48">
        <f>100*('Cuadro 11'!D189/'Cuadro 11'!C189)</f>
        <v>10.596957662303064</v>
      </c>
      <c r="D189" s="48">
        <f>100*('Cuadro 11'!E189/'Cuadro 11'!C189)</f>
        <v>8.8488919590772159</v>
      </c>
      <c r="E189" s="48">
        <f>100*('Cuadro 11'!F189/'Cuadro 11'!C189)</f>
        <v>41.378759591544103</v>
      </c>
      <c r="F189" s="48">
        <f>100*('Cuadro 11'!G189/'Cuadro 11'!C189)</f>
        <v>4.0134774344406496</v>
      </c>
      <c r="G189" s="48">
        <f>100*('Cuadro 11'!H189/'Cuadro 11'!C189)</f>
        <v>1.4822887217654144</v>
      </c>
      <c r="H189" s="48">
        <f>100*('Cuadro 11'!I189/'Cuadro 11'!C189)</f>
        <v>5.1597356080505632</v>
      </c>
      <c r="I189" s="48">
        <f>100*('Cuadro 11'!J189/'Cuadro 11'!C189)</f>
        <v>3.1616601872093564</v>
      </c>
      <c r="J189" s="48">
        <f>100*('Cuadro 11'!K189/'Cuadro 11'!C189)</f>
        <v>4.7872847423354754</v>
      </c>
      <c r="K189" s="48">
        <f>100*('Cuadro 11'!L189/'Cuadro 11'!C189)</f>
        <v>2.7364772636715813</v>
      </c>
      <c r="L189" s="48">
        <f>100*('Cuadro 11'!M189/'Cuadro 11'!C189)</f>
        <v>5.7822622373370445</v>
      </c>
      <c r="M189" s="48">
        <f>100*('Cuadro 11'!N189/'Cuadro 11'!C189)</f>
        <v>12.052204592265532</v>
      </c>
      <c r="N189" s="65"/>
    </row>
    <row r="190" spans="1:14" ht="12.75" customHeight="1" x14ac:dyDescent="0.2">
      <c r="A190" s="216"/>
      <c r="B190" s="77" t="s">
        <v>17</v>
      </c>
      <c r="C190" s="48">
        <f>100*('Cuadro 11'!D190/'Cuadro 11'!C190)</f>
        <v>11.405403392727274</v>
      </c>
      <c r="D190" s="48">
        <f>100*('Cuadro 11'!E190/'Cuadro 11'!C190)</f>
        <v>7.747206132732086</v>
      </c>
      <c r="E190" s="48">
        <f>100*('Cuadro 11'!F190/'Cuadro 11'!C190)</f>
        <v>41.450029978357009</v>
      </c>
      <c r="F190" s="48">
        <f>100*('Cuadro 11'!G190/'Cuadro 11'!C190)</f>
        <v>4.0103497952276053</v>
      </c>
      <c r="G190" s="48">
        <f>100*('Cuadro 11'!H190/'Cuadro 11'!C190)</f>
        <v>1.4429853432036273</v>
      </c>
      <c r="H190" s="48">
        <f>100*('Cuadro 11'!I190/'Cuadro 11'!C190)</f>
        <v>5.5613666680222495</v>
      </c>
      <c r="I190" s="48">
        <f>100*('Cuadro 11'!J190/'Cuadro 11'!C190)</f>
        <v>3.2189249843917125</v>
      </c>
      <c r="J190" s="48">
        <f>100*('Cuadro 11'!K190/'Cuadro 11'!C190)</f>
        <v>4.8568268644105634</v>
      </c>
      <c r="K190" s="48">
        <f>100*('Cuadro 11'!L190/'Cuadro 11'!C190)</f>
        <v>2.2184849771079431</v>
      </c>
      <c r="L190" s="48">
        <f>100*('Cuadro 11'!M190/'Cuadro 11'!C190)</f>
        <v>5.7014524758977458</v>
      </c>
      <c r="M190" s="48">
        <f>100*('Cuadro 11'!N190/'Cuadro 11'!C190)</f>
        <v>12.386969387922168</v>
      </c>
      <c r="N190" s="65"/>
    </row>
    <row r="191" spans="1:14" ht="12.75" customHeight="1" x14ac:dyDescent="0.2">
      <c r="A191" s="216"/>
      <c r="B191" s="77" t="s">
        <v>18</v>
      </c>
      <c r="C191" s="48">
        <f>100*('Cuadro 11'!D191/'Cuadro 11'!C191)</f>
        <v>11.239494904786715</v>
      </c>
      <c r="D191" s="48">
        <f>100*('Cuadro 11'!E191/'Cuadro 11'!C191)</f>
        <v>7.8594682825245847</v>
      </c>
      <c r="E191" s="48">
        <f>100*('Cuadro 11'!F191/'Cuadro 11'!C191)</f>
        <v>40.401155745362672</v>
      </c>
      <c r="F191" s="48">
        <f>100*('Cuadro 11'!G191/'Cuadro 11'!C191)</f>
        <v>3.8458178054770609</v>
      </c>
      <c r="G191" s="48">
        <f>100*('Cuadro 11'!H191/'Cuadro 11'!C191)</f>
        <v>1.7760694063851612</v>
      </c>
      <c r="H191" s="48">
        <f>100*('Cuadro 11'!I191/'Cuadro 11'!C191)</f>
        <v>5.8039774312140358</v>
      </c>
      <c r="I191" s="48">
        <f>100*('Cuadro 11'!J191/'Cuadro 11'!C191)</f>
        <v>3.3210025163204975</v>
      </c>
      <c r="J191" s="48">
        <f>100*('Cuadro 11'!K191/'Cuadro 11'!C191)</f>
        <v>5.6324443919351497</v>
      </c>
      <c r="K191" s="48">
        <f>100*('Cuadro 11'!L191/'Cuadro 11'!C191)</f>
        <v>1.693946889370997</v>
      </c>
      <c r="L191" s="48">
        <f>100*('Cuadro 11'!M191/'Cuadro 11'!C191)</f>
        <v>5.2032637393495174</v>
      </c>
      <c r="M191" s="48">
        <f>100*('Cuadro 11'!N191/'Cuadro 11'!C191)</f>
        <v>13.223358887273594</v>
      </c>
      <c r="N191" s="65"/>
    </row>
    <row r="192" spans="1:14" ht="12.75" customHeight="1" x14ac:dyDescent="0.2">
      <c r="A192" s="216"/>
      <c r="B192" s="77" t="s">
        <v>19</v>
      </c>
      <c r="C192" s="48">
        <f>100*('Cuadro 11'!D192/'Cuadro 11'!C192)</f>
        <v>11.890246383329739</v>
      </c>
      <c r="D192" s="48">
        <f>100*('Cuadro 11'!E192/'Cuadro 11'!C192)</f>
        <v>8.2739531406526599</v>
      </c>
      <c r="E192" s="48">
        <f>100*('Cuadro 11'!F192/'Cuadro 11'!C192)</f>
        <v>38.222519927405038</v>
      </c>
      <c r="F192" s="48">
        <f>100*('Cuadro 11'!G192/'Cuadro 11'!C192)</f>
        <v>3.8874954031202389</v>
      </c>
      <c r="G192" s="48">
        <f>100*('Cuadro 11'!H192/'Cuadro 11'!C192)</f>
        <v>1.7253320946172559</v>
      </c>
      <c r="H192" s="48">
        <f>100*('Cuadro 11'!I192/'Cuadro 11'!C192)</f>
        <v>5.6602454612046911</v>
      </c>
      <c r="I192" s="48">
        <f>100*('Cuadro 11'!J192/'Cuadro 11'!C192)</f>
        <v>3.6479156910651742</v>
      </c>
      <c r="J192" s="48">
        <f>100*('Cuadro 11'!K192/'Cuadro 11'!C192)</f>
        <v>5.8848873758567555</v>
      </c>
      <c r="K192" s="48">
        <f>100*('Cuadro 11'!L192/'Cuadro 11'!C192)</f>
        <v>1.7997540266781618</v>
      </c>
      <c r="L192" s="48">
        <f>100*('Cuadro 11'!M192/'Cuadro 11'!C192)</f>
        <v>5.3495568694310212</v>
      </c>
      <c r="M192" s="48">
        <f>100*('Cuadro 11'!N192/'Cuadro 11'!C192)</f>
        <v>13.658093626639268</v>
      </c>
      <c r="N192" s="65"/>
    </row>
    <row r="193" spans="1:14" ht="12.75" customHeight="1" x14ac:dyDescent="0.2">
      <c r="A193" s="217"/>
      <c r="B193" s="77" t="s">
        <v>20</v>
      </c>
      <c r="C193" s="48">
        <f>100*('Cuadro 11'!D193/'Cuadro 11'!C193)</f>
        <v>12.02095714857386</v>
      </c>
      <c r="D193" s="48">
        <f>100*('Cuadro 11'!E193/'Cuadro 11'!C193)</f>
        <v>9.0850723651710474</v>
      </c>
      <c r="E193" s="48">
        <f>100*('Cuadro 11'!F193/'Cuadro 11'!C193)</f>
        <v>35.41310520482682</v>
      </c>
      <c r="F193" s="48">
        <f>100*('Cuadro 11'!G193/'Cuadro 11'!C193)</f>
        <v>5.043242910977173</v>
      </c>
      <c r="G193" s="48">
        <f>100*('Cuadro 11'!H193/'Cuadro 11'!C193)</f>
        <v>1.3129698618713115</v>
      </c>
      <c r="H193" s="48">
        <f>100*('Cuadro 11'!I193/'Cuadro 11'!C193)</f>
        <v>5.835546991074823</v>
      </c>
      <c r="I193" s="48">
        <f>100*('Cuadro 11'!J193/'Cuadro 11'!C193)</f>
        <v>3.6530844052245688</v>
      </c>
      <c r="J193" s="48">
        <f>100*('Cuadro 11'!K193/'Cuadro 11'!C193)</f>
        <v>6.3473377974588105</v>
      </c>
      <c r="K193" s="48">
        <f>100*('Cuadro 11'!L193/'Cuadro 11'!C193)</f>
        <v>1.7814505200755697</v>
      </c>
      <c r="L193" s="48">
        <f>100*('Cuadro 11'!M193/'Cuadro 11'!C193)</f>
        <v>5.0076306679578444</v>
      </c>
      <c r="M193" s="48">
        <f>100*('Cuadro 11'!N193/'Cuadro 11'!C193)</f>
        <v>14.499602126788169</v>
      </c>
      <c r="N193" s="65"/>
    </row>
    <row r="194" spans="1:14" ht="12.75" customHeight="1" x14ac:dyDescent="0.25">
      <c r="A194" s="137"/>
      <c r="B194" s="137"/>
      <c r="C194"/>
      <c r="N194" s="65"/>
    </row>
    <row r="195" spans="1:14" ht="12.75" customHeight="1" x14ac:dyDescent="0.25">
      <c r="A195" s="135" t="s">
        <v>165</v>
      </c>
      <c r="B195"/>
      <c r="C195"/>
    </row>
    <row r="196" spans="1:14" ht="12.75" customHeight="1" x14ac:dyDescent="0.2">
      <c r="A196" s="200" t="s">
        <v>173</v>
      </c>
      <c r="B196" s="200"/>
      <c r="C196" s="200"/>
      <c r="D196" s="200"/>
      <c r="E196" s="200"/>
      <c r="F196" s="200"/>
      <c r="G196" s="200"/>
      <c r="H196" s="200"/>
    </row>
    <row r="197" spans="1:14" ht="12.75" customHeight="1" x14ac:dyDescent="0.2">
      <c r="A197" s="200" t="s">
        <v>172</v>
      </c>
      <c r="B197" s="200"/>
      <c r="C197" s="200"/>
      <c r="D197" s="200"/>
      <c r="E197" s="200"/>
      <c r="F197" s="200"/>
      <c r="G197" s="200"/>
      <c r="H197" s="200"/>
    </row>
    <row r="198" spans="1:14" ht="12.75" customHeight="1" x14ac:dyDescent="0.2">
      <c r="A198" s="200"/>
      <c r="B198" s="200"/>
      <c r="C198" s="200"/>
      <c r="D198" s="200"/>
      <c r="E198" s="200"/>
      <c r="F198" s="200"/>
      <c r="G198" s="200"/>
      <c r="H198" s="200"/>
    </row>
    <row r="199" spans="1:14" ht="12.75" customHeight="1" x14ac:dyDescent="0.2">
      <c r="A199" s="200"/>
      <c r="B199" s="200"/>
      <c r="C199" s="200"/>
      <c r="D199" s="200"/>
      <c r="E199" s="200"/>
      <c r="F199" s="200"/>
      <c r="G199" s="200"/>
      <c r="H199" s="200"/>
    </row>
    <row r="200" spans="1:14" ht="12.75" customHeight="1" x14ac:dyDescent="0.2">
      <c r="A200" s="200" t="s">
        <v>174</v>
      </c>
      <c r="B200" s="200"/>
      <c r="C200" s="200"/>
      <c r="D200" s="200"/>
      <c r="E200" s="200"/>
      <c r="F200" s="200"/>
      <c r="G200" s="200"/>
      <c r="H200" s="200"/>
    </row>
    <row r="201" spans="1:14" ht="12.75" customHeight="1" x14ac:dyDescent="0.2">
      <c r="A201" s="200"/>
      <c r="B201" s="200"/>
      <c r="C201" s="200"/>
      <c r="D201" s="200"/>
      <c r="E201" s="200"/>
      <c r="F201" s="200"/>
      <c r="G201" s="200"/>
      <c r="H201" s="200"/>
    </row>
    <row r="202" spans="1:14" ht="12.75" customHeight="1" x14ac:dyDescent="0.2">
      <c r="A202" s="200"/>
      <c r="B202" s="200"/>
      <c r="C202" s="200"/>
      <c r="D202" s="200"/>
      <c r="E202" s="200"/>
      <c r="F202" s="200"/>
      <c r="G202" s="200"/>
      <c r="H202" s="200"/>
    </row>
    <row r="203" spans="1:14" ht="12.75" customHeight="1" x14ac:dyDescent="0.2">
      <c r="A203" s="88"/>
      <c r="B203" s="88"/>
      <c r="C203" s="88"/>
      <c r="D203" s="88"/>
      <c r="E203" s="88"/>
      <c r="F203" s="88"/>
      <c r="G203" s="88"/>
      <c r="H203" s="88"/>
    </row>
    <row r="205" spans="1:14" ht="12.75" customHeight="1" x14ac:dyDescent="0.2">
      <c r="A205" s="152" t="s">
        <v>193</v>
      </c>
    </row>
  </sheetData>
  <mergeCells count="28">
    <mergeCell ref="A197:H199"/>
    <mergeCell ref="A200:H202"/>
    <mergeCell ref="A9:O9"/>
    <mergeCell ref="A10:O10"/>
    <mergeCell ref="F11:G11"/>
    <mergeCell ref="A12:A13"/>
    <mergeCell ref="B12:B13"/>
    <mergeCell ref="C12:M12"/>
    <mergeCell ref="K11:M11"/>
    <mergeCell ref="A38:A49"/>
    <mergeCell ref="A26:A37"/>
    <mergeCell ref="A14:A25"/>
    <mergeCell ref="A50:A61"/>
    <mergeCell ref="A62:A73"/>
    <mergeCell ref="A74:A85"/>
    <mergeCell ref="A86:A97"/>
    <mergeCell ref="A2:O2"/>
    <mergeCell ref="A3:O3"/>
    <mergeCell ref="A4:O4"/>
    <mergeCell ref="A5:O5"/>
    <mergeCell ref="A8:O8"/>
    <mergeCell ref="A98:A109"/>
    <mergeCell ref="A110:A121"/>
    <mergeCell ref="A122:A133"/>
    <mergeCell ref="A134:A142"/>
    <mergeCell ref="A196:H196"/>
    <mergeCell ref="A182:A193"/>
    <mergeCell ref="A170:A181"/>
  </mergeCells>
  <phoneticPr fontId="22" type="noConversion"/>
  <pageMargins left="0.75" right="0.75" top="1" bottom="1"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B62"/>
  <sheetViews>
    <sheetView showGridLines="0" zoomScaleNormal="100" workbookViewId="0">
      <selection activeCell="A3" sqref="A3:B3"/>
    </sheetView>
  </sheetViews>
  <sheetFormatPr baseColWidth="10" defaultColWidth="0" defaultRowHeight="15" zeroHeight="1" x14ac:dyDescent="0.25"/>
  <cols>
    <col min="1" max="1" width="27.140625" customWidth="1"/>
    <col min="2" max="2" width="131.140625" customWidth="1"/>
    <col min="3" max="3" width="10.85546875" customWidth="1"/>
    <col min="4" max="4" width="5.7109375" customWidth="1"/>
  </cols>
  <sheetData>
    <row r="1" spans="1:2" ht="26.25" customHeight="1" x14ac:dyDescent="0.25">
      <c r="A1" s="180"/>
      <c r="B1" s="181"/>
    </row>
    <row r="2" spans="1:2" x14ac:dyDescent="0.25">
      <c r="A2" s="182" t="s">
        <v>48</v>
      </c>
      <c r="B2" s="183"/>
    </row>
    <row r="3" spans="1:2" x14ac:dyDescent="0.25">
      <c r="A3" s="182" t="s">
        <v>64</v>
      </c>
      <c r="B3" s="183"/>
    </row>
    <row r="4" spans="1:2" x14ac:dyDescent="0.25">
      <c r="A4" s="182">
        <v>2013</v>
      </c>
      <c r="B4" s="183"/>
    </row>
    <row r="5" spans="1:2" x14ac:dyDescent="0.25">
      <c r="A5" s="107"/>
      <c r="B5" s="108"/>
    </row>
    <row r="6" spans="1:2" ht="15.75" thickBot="1" x14ac:dyDescent="0.3">
      <c r="A6" s="109"/>
      <c r="B6" s="110"/>
    </row>
    <row r="7" spans="1:2" ht="28.5" customHeight="1" thickBot="1" x14ac:dyDescent="0.3">
      <c r="A7" s="111" t="s">
        <v>49</v>
      </c>
      <c r="B7" s="112" t="s">
        <v>50</v>
      </c>
    </row>
    <row r="8" spans="1:2" ht="19.5" customHeight="1" x14ac:dyDescent="0.25">
      <c r="A8" s="113" t="s">
        <v>51</v>
      </c>
      <c r="B8" s="114" t="s">
        <v>65</v>
      </c>
    </row>
    <row r="9" spans="1:2" ht="15.75" customHeight="1" x14ac:dyDescent="0.25">
      <c r="A9" s="113" t="s">
        <v>52</v>
      </c>
      <c r="B9" s="114" t="s">
        <v>53</v>
      </c>
    </row>
    <row r="10" spans="1:2" x14ac:dyDescent="0.25">
      <c r="A10" s="115" t="s">
        <v>66</v>
      </c>
      <c r="B10" s="116" t="s">
        <v>116</v>
      </c>
    </row>
    <row r="11" spans="1:2" ht="51" customHeight="1" x14ac:dyDescent="0.25">
      <c r="A11" s="117"/>
      <c r="B11" s="118" t="s">
        <v>71</v>
      </c>
    </row>
    <row r="12" spans="1:2" ht="48.75" customHeight="1" x14ac:dyDescent="0.25">
      <c r="A12" s="119" t="s">
        <v>54</v>
      </c>
      <c r="B12" s="120" t="s">
        <v>117</v>
      </c>
    </row>
    <row r="13" spans="1:2" ht="48.75" customHeight="1" x14ac:dyDescent="0.25">
      <c r="A13" s="119"/>
      <c r="B13" s="120" t="s">
        <v>166</v>
      </c>
    </row>
    <row r="14" spans="1:2" ht="48.75" customHeight="1" x14ac:dyDescent="0.25">
      <c r="A14" s="119"/>
      <c r="B14" s="120" t="s">
        <v>168</v>
      </c>
    </row>
    <row r="15" spans="1:2" ht="30.75" customHeight="1" x14ac:dyDescent="0.25">
      <c r="A15" s="113" t="s">
        <v>55</v>
      </c>
      <c r="B15" s="121" t="s">
        <v>118</v>
      </c>
    </row>
    <row r="16" spans="1:2" ht="25.5" customHeight="1" x14ac:dyDescent="0.25">
      <c r="A16" s="184" t="s">
        <v>56</v>
      </c>
      <c r="B16" s="122" t="s">
        <v>119</v>
      </c>
    </row>
    <row r="17" spans="1:2" ht="23.25" customHeight="1" x14ac:dyDescent="0.25">
      <c r="A17" s="185"/>
      <c r="B17" s="123" t="s">
        <v>110</v>
      </c>
    </row>
    <row r="18" spans="1:2" ht="33" customHeight="1" x14ac:dyDescent="0.25">
      <c r="A18" s="124" t="s">
        <v>72</v>
      </c>
      <c r="B18" s="125" t="s">
        <v>120</v>
      </c>
    </row>
    <row r="19" spans="1:2" ht="17.25" customHeight="1" x14ac:dyDescent="0.25">
      <c r="A19" s="184" t="s">
        <v>57</v>
      </c>
      <c r="B19" s="123" t="s">
        <v>179</v>
      </c>
    </row>
    <row r="20" spans="1:2" ht="26.25" customHeight="1" x14ac:dyDescent="0.25">
      <c r="A20" s="188"/>
      <c r="B20" s="126" t="s">
        <v>180</v>
      </c>
    </row>
    <row r="21" spans="1:2" ht="16.5" customHeight="1" x14ac:dyDescent="0.25">
      <c r="A21" s="188"/>
      <c r="B21" s="126" t="s">
        <v>181</v>
      </c>
    </row>
    <row r="22" spans="1:2" ht="28.5" customHeight="1" x14ac:dyDescent="0.25">
      <c r="A22" s="188"/>
      <c r="B22" s="126" t="s">
        <v>182</v>
      </c>
    </row>
    <row r="23" spans="1:2" ht="23.25" customHeight="1" x14ac:dyDescent="0.25">
      <c r="A23" s="188"/>
      <c r="B23" s="126" t="s">
        <v>183</v>
      </c>
    </row>
    <row r="24" spans="1:2" ht="39.75" customHeight="1" x14ac:dyDescent="0.25">
      <c r="A24" s="188"/>
      <c r="B24" s="126" t="s">
        <v>184</v>
      </c>
    </row>
    <row r="25" spans="1:2" ht="48" customHeight="1" x14ac:dyDescent="0.25">
      <c r="A25" s="188"/>
      <c r="B25" s="126" t="s">
        <v>185</v>
      </c>
    </row>
    <row r="26" spans="1:2" ht="33" customHeight="1" x14ac:dyDescent="0.25">
      <c r="A26" s="185"/>
      <c r="B26" s="126" t="s">
        <v>186</v>
      </c>
    </row>
    <row r="27" spans="1:2" ht="21.75" customHeight="1" x14ac:dyDescent="0.25">
      <c r="A27" s="124" t="s">
        <v>73</v>
      </c>
      <c r="B27" s="125" t="s">
        <v>74</v>
      </c>
    </row>
    <row r="28" spans="1:2" ht="55.5" hidden="1" customHeight="1" x14ac:dyDescent="0.25">
      <c r="A28" s="127"/>
      <c r="B28" s="126"/>
    </row>
    <row r="29" spans="1:2" ht="15" hidden="1" customHeight="1" x14ac:dyDescent="0.25">
      <c r="A29" s="128"/>
      <c r="B29" s="129"/>
    </row>
    <row r="30" spans="1:2" ht="15" customHeight="1" x14ac:dyDescent="0.25">
      <c r="A30" s="192" t="s">
        <v>58</v>
      </c>
      <c r="B30" s="130" t="s">
        <v>75</v>
      </c>
    </row>
    <row r="31" spans="1:2" ht="25.5" customHeight="1" x14ac:dyDescent="0.25">
      <c r="A31" s="193"/>
      <c r="B31" s="126" t="s">
        <v>187</v>
      </c>
    </row>
    <row r="32" spans="1:2" ht="15" customHeight="1" x14ac:dyDescent="0.25">
      <c r="A32" s="193"/>
      <c r="B32" s="131" t="s">
        <v>76</v>
      </c>
    </row>
    <row r="33" spans="1:2" ht="25.5" customHeight="1" x14ac:dyDescent="0.25">
      <c r="A33" s="193"/>
      <c r="B33" s="126" t="s">
        <v>188</v>
      </c>
    </row>
    <row r="34" spans="1:2" ht="25.5" customHeight="1" x14ac:dyDescent="0.25">
      <c r="A34" s="193"/>
      <c r="B34" s="126" t="s">
        <v>189</v>
      </c>
    </row>
    <row r="35" spans="1:2" ht="6" customHeight="1" x14ac:dyDescent="0.25">
      <c r="A35" s="193"/>
      <c r="B35" s="126"/>
    </row>
    <row r="36" spans="1:2" ht="20.25" hidden="1" customHeight="1" x14ac:dyDescent="0.25">
      <c r="A36" s="193"/>
      <c r="B36" s="126"/>
    </row>
    <row r="37" spans="1:2" ht="76.5" hidden="1" customHeight="1" x14ac:dyDescent="0.25">
      <c r="A37" s="193"/>
      <c r="B37" s="126"/>
    </row>
    <row r="38" spans="1:2" ht="38.25" hidden="1" customHeight="1" x14ac:dyDescent="0.25">
      <c r="A38" s="193"/>
      <c r="B38" s="126"/>
    </row>
    <row r="39" spans="1:2" ht="25.5" hidden="1" customHeight="1" x14ac:dyDescent="0.25">
      <c r="A39" s="193"/>
      <c r="B39" s="129"/>
    </row>
    <row r="40" spans="1:2" ht="17.25" customHeight="1" x14ac:dyDescent="0.25">
      <c r="A40" s="113" t="s">
        <v>59</v>
      </c>
      <c r="B40" s="125" t="s">
        <v>77</v>
      </c>
    </row>
    <row r="41" spans="1:2" ht="18" customHeight="1" x14ac:dyDescent="0.25">
      <c r="A41" s="113" t="s">
        <v>78</v>
      </c>
      <c r="B41" s="132" t="s">
        <v>79</v>
      </c>
    </row>
    <row r="42" spans="1:2" ht="20.25" customHeight="1" x14ac:dyDescent="0.25">
      <c r="A42" s="133" t="s">
        <v>80</v>
      </c>
      <c r="B42" s="125" t="s">
        <v>81</v>
      </c>
    </row>
    <row r="43" spans="1:2" ht="18" customHeight="1" x14ac:dyDescent="0.25">
      <c r="A43" s="113" t="s">
        <v>60</v>
      </c>
      <c r="B43" s="125" t="s">
        <v>121</v>
      </c>
    </row>
    <row r="44" spans="1:2" ht="18" customHeight="1" x14ac:dyDescent="0.25">
      <c r="A44" s="113" t="s">
        <v>82</v>
      </c>
      <c r="B44" s="125" t="s">
        <v>81</v>
      </c>
    </row>
    <row r="45" spans="1:2" ht="16.5" customHeight="1" x14ac:dyDescent="0.25">
      <c r="A45" s="115" t="s">
        <v>83</v>
      </c>
      <c r="B45" s="125" t="s">
        <v>84</v>
      </c>
    </row>
    <row r="46" spans="1:2" ht="16.5" customHeight="1" x14ac:dyDescent="0.25">
      <c r="A46" s="189" t="s">
        <v>91</v>
      </c>
      <c r="B46" s="126" t="s">
        <v>190</v>
      </c>
    </row>
    <row r="47" spans="1:2" ht="19.5" customHeight="1" x14ac:dyDescent="0.25">
      <c r="A47" s="190"/>
      <c r="B47" s="129" t="s">
        <v>191</v>
      </c>
    </row>
    <row r="48" spans="1:2" ht="18" customHeight="1" x14ac:dyDescent="0.25">
      <c r="A48" s="113" t="s">
        <v>61</v>
      </c>
      <c r="B48" s="125" t="s">
        <v>85</v>
      </c>
    </row>
    <row r="49" spans="1:2" ht="21" customHeight="1" x14ac:dyDescent="0.25">
      <c r="A49" s="113" t="s">
        <v>87</v>
      </c>
      <c r="B49" s="125" t="s">
        <v>86</v>
      </c>
    </row>
    <row r="50" spans="1:2" ht="14.25" customHeight="1" x14ac:dyDescent="0.25">
      <c r="A50" s="113" t="s">
        <v>61</v>
      </c>
      <c r="B50" s="125" t="s">
        <v>88</v>
      </c>
    </row>
    <row r="51" spans="1:2" ht="32.25" customHeight="1" x14ac:dyDescent="0.25">
      <c r="A51" s="113" t="s">
        <v>89</v>
      </c>
      <c r="B51" s="125" t="s">
        <v>90</v>
      </c>
    </row>
    <row r="52" spans="1:2" ht="27" customHeight="1" x14ac:dyDescent="0.25">
      <c r="A52" s="113" t="s">
        <v>92</v>
      </c>
      <c r="B52" s="125" t="s">
        <v>93</v>
      </c>
    </row>
    <row r="53" spans="1:2" ht="21.75" customHeight="1" x14ac:dyDescent="0.25">
      <c r="A53" s="113" t="s">
        <v>94</v>
      </c>
      <c r="B53" s="125" t="s">
        <v>113</v>
      </c>
    </row>
    <row r="54" spans="1:2" ht="21.75" customHeight="1" x14ac:dyDescent="0.25">
      <c r="A54" s="113" t="s">
        <v>111</v>
      </c>
      <c r="B54" s="125" t="s">
        <v>112</v>
      </c>
    </row>
    <row r="55" spans="1:2" ht="21" customHeight="1" x14ac:dyDescent="0.25">
      <c r="A55" s="113" t="s">
        <v>62</v>
      </c>
      <c r="B55" s="113" t="s">
        <v>63</v>
      </c>
    </row>
    <row r="56" spans="1:2" x14ac:dyDescent="0.25">
      <c r="A56" s="134"/>
      <c r="B56" s="18"/>
    </row>
    <row r="57" spans="1:2" ht="15" customHeight="1" x14ac:dyDescent="0.25">
      <c r="A57" s="191" t="s">
        <v>114</v>
      </c>
      <c r="B57" s="191"/>
    </row>
    <row r="58" spans="1:2" x14ac:dyDescent="0.25">
      <c r="A58" s="191" t="s">
        <v>127</v>
      </c>
      <c r="B58" s="191"/>
    </row>
    <row r="59" spans="1:2" x14ac:dyDescent="0.25">
      <c r="A59" s="1"/>
      <c r="B59" s="2"/>
    </row>
    <row r="60" spans="1:2" x14ac:dyDescent="0.25">
      <c r="A60" s="1"/>
      <c r="B60" s="2"/>
    </row>
    <row r="61" spans="1:2" hidden="1" x14ac:dyDescent="0.25">
      <c r="A61" s="1"/>
      <c r="B61" s="2"/>
    </row>
    <row r="62" spans="1:2" hidden="1" x14ac:dyDescent="0.25">
      <c r="A62" s="186"/>
      <c r="B62" s="187"/>
    </row>
  </sheetData>
  <mergeCells count="11">
    <mergeCell ref="A62:B62"/>
    <mergeCell ref="A19:A26"/>
    <mergeCell ref="A46:A47"/>
    <mergeCell ref="A58:B58"/>
    <mergeCell ref="A30:A39"/>
    <mergeCell ref="A57:B57"/>
    <mergeCell ref="A1:B1"/>
    <mergeCell ref="A2:B2"/>
    <mergeCell ref="A3:B3"/>
    <mergeCell ref="A4:B4"/>
    <mergeCell ref="A16:A17"/>
  </mergeCells>
  <pageMargins left="0.75" right="0.75" top="1" bottom="1"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S102"/>
  <sheetViews>
    <sheetView showGridLines="0" topLeftCell="A93" zoomScale="136" zoomScaleNormal="136" zoomScalePageLayoutView="52" workbookViewId="0">
      <selection activeCell="J113" sqref="J113"/>
    </sheetView>
  </sheetViews>
  <sheetFormatPr baseColWidth="10" defaultRowHeight="15" x14ac:dyDescent="0.25"/>
  <cols>
    <col min="1" max="1" width="15" customWidth="1"/>
    <col min="16" max="17" width="11.42578125" customWidth="1"/>
    <col min="18" max="18" width="27.140625" customWidth="1"/>
    <col min="19" max="19" width="25.28515625" customWidth="1"/>
  </cols>
  <sheetData>
    <row r="1" spans="1:19" x14ac:dyDescent="0.25">
      <c r="A1" t="s">
        <v>131</v>
      </c>
      <c r="P1" t="s">
        <v>132</v>
      </c>
    </row>
    <row r="2" spans="1:19" ht="15" customHeight="1" x14ac:dyDescent="0.25">
      <c r="A2" t="s">
        <v>4</v>
      </c>
      <c r="B2" t="s">
        <v>21</v>
      </c>
      <c r="C2" s="9" t="s">
        <v>129</v>
      </c>
      <c r="D2" s="9" t="s">
        <v>130</v>
      </c>
      <c r="P2" t="s">
        <v>4</v>
      </c>
      <c r="Q2" t="s">
        <v>21</v>
      </c>
      <c r="R2" s="8" t="s">
        <v>133</v>
      </c>
      <c r="S2" s="7" t="s">
        <v>134</v>
      </c>
    </row>
    <row r="3" spans="1:19" x14ac:dyDescent="0.25">
      <c r="A3" s="194">
        <v>2011</v>
      </c>
      <c r="B3" t="s">
        <v>9</v>
      </c>
      <c r="C3" s="10" t="e">
        <f>+#REF!</f>
        <v>#REF!</v>
      </c>
      <c r="D3" s="5" t="e">
        <f>+#REF!</f>
        <v>#REF!</v>
      </c>
      <c r="P3" s="194">
        <v>2012</v>
      </c>
      <c r="Q3" t="s">
        <v>9</v>
      </c>
      <c r="R3" s="6">
        <v>25.242732664952968</v>
      </c>
      <c r="S3" s="4">
        <v>15.602143140592645</v>
      </c>
    </row>
    <row r="4" spans="1:19" x14ac:dyDescent="0.25">
      <c r="A4" s="194"/>
      <c r="B4" t="s">
        <v>10</v>
      </c>
      <c r="C4" s="10" t="e">
        <f>+#REF!</f>
        <v>#REF!</v>
      </c>
      <c r="D4" s="5" t="e">
        <f>+#REF!</f>
        <v>#REF!</v>
      </c>
      <c r="P4" s="194"/>
      <c r="Q4" t="s">
        <v>10</v>
      </c>
      <c r="R4" s="6">
        <v>20.854644848700715</v>
      </c>
      <c r="S4" s="4">
        <v>17.547264261659691</v>
      </c>
    </row>
    <row r="5" spans="1:19" x14ac:dyDescent="0.25">
      <c r="A5" s="194"/>
      <c r="B5" t="s">
        <v>11</v>
      </c>
      <c r="C5" s="10" t="e">
        <f>+#REF!</f>
        <v>#REF!</v>
      </c>
      <c r="D5" s="5" t="e">
        <f>+#REF!</f>
        <v>#REF!</v>
      </c>
      <c r="P5" s="194"/>
      <c r="Q5" t="s">
        <v>11</v>
      </c>
      <c r="R5" s="6">
        <v>13.263771261680986</v>
      </c>
      <c r="S5" s="4">
        <v>6.5457296610392746</v>
      </c>
    </row>
    <row r="6" spans="1:19" x14ac:dyDescent="0.25">
      <c r="A6" s="194"/>
      <c r="B6" t="s">
        <v>12</v>
      </c>
      <c r="C6" s="10" t="e">
        <f>+#REF!</f>
        <v>#REF!</v>
      </c>
      <c r="D6" s="5" t="e">
        <f>+#REF!</f>
        <v>#REF!</v>
      </c>
      <c r="P6" s="194"/>
      <c r="Q6" t="s">
        <v>12</v>
      </c>
      <c r="R6" s="6">
        <v>9.1395218799208919</v>
      </c>
      <c r="S6" s="4">
        <v>-0.24304021243236207</v>
      </c>
    </row>
    <row r="7" spans="1:19" x14ac:dyDescent="0.25">
      <c r="A7" s="194"/>
      <c r="B7" t="s">
        <v>13</v>
      </c>
      <c r="C7" s="10" t="e">
        <f>+#REF!</f>
        <v>#REF!</v>
      </c>
      <c r="D7" s="5" t="e">
        <f>+#REF!</f>
        <v>#REF!</v>
      </c>
      <c r="P7" s="194"/>
      <c r="Q7" t="s">
        <v>13</v>
      </c>
      <c r="R7" s="6">
        <v>9.908134039807706</v>
      </c>
      <c r="S7" s="4">
        <v>1.6683971573783225</v>
      </c>
    </row>
    <row r="8" spans="1:19" x14ac:dyDescent="0.25">
      <c r="A8" s="194"/>
      <c r="B8" t="s">
        <v>14</v>
      </c>
      <c r="C8" s="10" t="e">
        <f>+#REF!</f>
        <v>#REF!</v>
      </c>
      <c r="D8" s="5" t="e">
        <f>+#REF!</f>
        <v>#REF!</v>
      </c>
      <c r="P8" s="194"/>
      <c r="Q8" t="s">
        <v>14</v>
      </c>
      <c r="R8" s="6">
        <v>11.169240406414289</v>
      </c>
      <c r="S8" s="4">
        <v>1.3877623460398354</v>
      </c>
    </row>
    <row r="9" spans="1:19" x14ac:dyDescent="0.25">
      <c r="A9" s="194"/>
      <c r="B9" t="s">
        <v>15</v>
      </c>
      <c r="C9" s="10" t="e">
        <f>+#REF!</f>
        <v>#REF!</v>
      </c>
      <c r="D9" s="5" t="e">
        <f>+#REF!</f>
        <v>#REF!</v>
      </c>
      <c r="P9" s="194"/>
      <c r="Q9" t="s">
        <v>15</v>
      </c>
      <c r="R9" s="6">
        <v>6.9019188339786126</v>
      </c>
      <c r="S9" s="4">
        <v>-4.9068421042508135</v>
      </c>
    </row>
    <row r="10" spans="1:19" x14ac:dyDescent="0.25">
      <c r="A10" s="194"/>
      <c r="B10" t="s">
        <v>16</v>
      </c>
      <c r="C10" s="10" t="e">
        <f>+#REF!</f>
        <v>#REF!</v>
      </c>
      <c r="D10" s="5" t="e">
        <f>+#REF!</f>
        <v>#REF!</v>
      </c>
      <c r="P10" s="194"/>
      <c r="Q10" t="s">
        <v>16</v>
      </c>
      <c r="R10" s="6">
        <v>5.381200997173579</v>
      </c>
      <c r="S10" s="4">
        <v>-4.269446974772606</v>
      </c>
    </row>
    <row r="11" spans="1:19" x14ac:dyDescent="0.25">
      <c r="A11" s="194"/>
      <c r="B11" t="s">
        <v>17</v>
      </c>
      <c r="C11" s="10" t="e">
        <f>+#REF!</f>
        <v>#REF!</v>
      </c>
      <c r="D11" s="5" t="e">
        <f>+#REF!</f>
        <v>#REF!</v>
      </c>
      <c r="P11" s="194"/>
      <c r="Q11" t="s">
        <v>17</v>
      </c>
      <c r="R11" s="6">
        <v>-1.8502554374066449E-2</v>
      </c>
      <c r="S11" s="4">
        <v>-13.160233800900031</v>
      </c>
    </row>
    <row r="12" spans="1:19" x14ac:dyDescent="0.25">
      <c r="A12" s="194"/>
      <c r="B12" t="s">
        <v>18</v>
      </c>
      <c r="C12" s="10" t="e">
        <f>+#REF!</f>
        <v>#REF!</v>
      </c>
      <c r="D12" s="5" t="e">
        <f>+#REF!</f>
        <v>#REF!</v>
      </c>
      <c r="P12" s="194"/>
      <c r="Q12" t="s">
        <v>18</v>
      </c>
      <c r="R12" s="6">
        <v>12.726343060905037</v>
      </c>
      <c r="S12" s="4">
        <v>-1.0873455185046623</v>
      </c>
    </row>
    <row r="13" spans="1:19" x14ac:dyDescent="0.25">
      <c r="A13" s="194"/>
      <c r="B13" t="s">
        <v>19</v>
      </c>
      <c r="C13" s="10" t="e">
        <f>+#REF!</f>
        <v>#REF!</v>
      </c>
      <c r="D13" s="5" t="e">
        <f>+#REF!</f>
        <v>#REF!</v>
      </c>
      <c r="P13" s="194"/>
      <c r="Q13" t="s">
        <v>19</v>
      </c>
      <c r="R13" s="6">
        <v>9.6997953607077818</v>
      </c>
      <c r="S13" s="4">
        <v>-2.8042517319741478</v>
      </c>
    </row>
    <row r="14" spans="1:19" x14ac:dyDescent="0.25">
      <c r="A14" s="194"/>
      <c r="B14" t="s">
        <v>20</v>
      </c>
      <c r="C14" s="10" t="e">
        <f>+#REF!</f>
        <v>#REF!</v>
      </c>
      <c r="D14" s="5" t="e">
        <f>+#REF!</f>
        <v>#REF!</v>
      </c>
      <c r="P14" s="194"/>
      <c r="Q14" t="s">
        <v>20</v>
      </c>
      <c r="R14" s="6">
        <v>1.4985309965971112</v>
      </c>
      <c r="S14" s="4">
        <v>-12.83559035706628</v>
      </c>
    </row>
    <row r="15" spans="1:19" x14ac:dyDescent="0.25">
      <c r="A15" s="194">
        <v>2012</v>
      </c>
      <c r="B15" t="s">
        <v>9</v>
      </c>
      <c r="C15" s="10" t="e">
        <f>+#REF!</f>
        <v>#REF!</v>
      </c>
      <c r="D15" s="5" t="e">
        <f>+#REF!</f>
        <v>#REF!</v>
      </c>
      <c r="P15" s="194">
        <v>2013</v>
      </c>
      <c r="Q15" t="s">
        <v>9</v>
      </c>
      <c r="R15" s="6">
        <v>4.9029979115306332</v>
      </c>
      <c r="S15" s="4">
        <v>-9.6360717571278656</v>
      </c>
    </row>
    <row r="16" spans="1:19" x14ac:dyDescent="0.25">
      <c r="A16" s="194"/>
      <c r="B16" t="s">
        <v>10</v>
      </c>
      <c r="C16" s="10" t="e">
        <f>+#REF!</f>
        <v>#REF!</v>
      </c>
      <c r="D16" s="5" t="e">
        <f>+#REF!</f>
        <v>#REF!</v>
      </c>
      <c r="P16" s="194"/>
      <c r="Q16" t="s">
        <v>10</v>
      </c>
      <c r="R16" s="6">
        <v>2.846661027940911</v>
      </c>
      <c r="S16" s="4">
        <v>-12.150124821732106</v>
      </c>
    </row>
    <row r="17" spans="1:19" x14ac:dyDescent="0.25">
      <c r="A17" s="194"/>
      <c r="B17" t="s">
        <v>11</v>
      </c>
      <c r="C17" s="10" t="e">
        <f>+#REF!</f>
        <v>#REF!</v>
      </c>
      <c r="D17" s="5" t="e">
        <f>+#REF!</f>
        <v>#REF!</v>
      </c>
      <c r="P17" s="194"/>
      <c r="Q17" t="s">
        <v>11</v>
      </c>
      <c r="R17" s="6">
        <v>-9.1549480862197186</v>
      </c>
      <c r="S17" s="4">
        <v>-20.812983628010514</v>
      </c>
    </row>
    <row r="18" spans="1:19" x14ac:dyDescent="0.25">
      <c r="A18" s="194"/>
      <c r="B18" t="s">
        <v>12</v>
      </c>
      <c r="C18" s="10" t="e">
        <f>+#REF!</f>
        <v>#REF!</v>
      </c>
      <c r="D18" s="5" t="e">
        <f>+#REF!</f>
        <v>#REF!</v>
      </c>
      <c r="P18" s="194"/>
      <c r="Q18" t="s">
        <v>12</v>
      </c>
      <c r="R18" s="6">
        <v>20.61286877039592</v>
      </c>
      <c r="S18" s="4">
        <v>13.10574149291584</v>
      </c>
    </row>
    <row r="19" spans="1:19" x14ac:dyDescent="0.25">
      <c r="A19" s="194"/>
      <c r="B19" t="s">
        <v>13</v>
      </c>
      <c r="C19" s="10" t="e">
        <f>+#REF!</f>
        <v>#REF!</v>
      </c>
      <c r="D19" s="5" t="e">
        <f>+#REF!</f>
        <v>#REF!</v>
      </c>
      <c r="P19" s="194"/>
      <c r="Q19" t="s">
        <v>13</v>
      </c>
      <c r="R19" s="6">
        <v>4.846101026865071</v>
      </c>
      <c r="S19" s="4">
        <v>-0.23150746422425073</v>
      </c>
    </row>
    <row r="20" spans="1:19" x14ac:dyDescent="0.25">
      <c r="A20" s="194"/>
      <c r="B20" t="s">
        <v>14</v>
      </c>
      <c r="C20" s="10" t="e">
        <f>+#REF!</f>
        <v>#REF!</v>
      </c>
      <c r="D20" s="5" t="e">
        <f>+#REF!</f>
        <v>#REF!</v>
      </c>
      <c r="P20" s="194"/>
      <c r="Q20" t="s">
        <v>14</v>
      </c>
      <c r="R20" s="6">
        <v>3.9855973752426621</v>
      </c>
      <c r="S20" s="4">
        <v>-1.437807989213141</v>
      </c>
    </row>
    <row r="21" spans="1:19" x14ac:dyDescent="0.25">
      <c r="A21" s="194"/>
      <c r="B21" t="s">
        <v>15</v>
      </c>
      <c r="C21" s="10" t="e">
        <f>+#REF!</f>
        <v>#REF!</v>
      </c>
      <c r="D21" s="5" t="e">
        <f>+#REF!</f>
        <v>#REF!</v>
      </c>
      <c r="P21" s="194"/>
      <c r="Q21" t="s">
        <v>15</v>
      </c>
      <c r="R21" s="6">
        <v>15.365144529159181</v>
      </c>
      <c r="S21" s="4">
        <v>9.4202197081003192</v>
      </c>
    </row>
    <row r="22" spans="1:19" x14ac:dyDescent="0.25">
      <c r="A22" s="194"/>
      <c r="B22" t="s">
        <v>16</v>
      </c>
      <c r="C22" s="10" t="e">
        <f>+#REF!</f>
        <v>#REF!</v>
      </c>
      <c r="D22" s="5" t="e">
        <f>+#REF!</f>
        <v>#REF!</v>
      </c>
      <c r="P22" s="194"/>
      <c r="Q22" t="s">
        <v>16</v>
      </c>
      <c r="R22" s="6">
        <v>5.7587770913639389</v>
      </c>
      <c r="S22" s="4">
        <v>-6.6913951785702181</v>
      </c>
    </row>
    <row r="23" spans="1:19" x14ac:dyDescent="0.25">
      <c r="A23" s="194"/>
      <c r="B23" t="s">
        <v>17</v>
      </c>
      <c r="C23" s="10" t="e">
        <f>+#REF!</f>
        <v>#REF!</v>
      </c>
      <c r="D23" s="5" t="e">
        <f>+#REF!</f>
        <v>#REF!</v>
      </c>
      <c r="P23" s="194"/>
      <c r="Q23" t="s">
        <v>17</v>
      </c>
      <c r="R23" s="6">
        <v>12.758341439622825</v>
      </c>
      <c r="S23" s="4">
        <v>-0.61028628744044511</v>
      </c>
    </row>
    <row r="24" spans="1:19" x14ac:dyDescent="0.25">
      <c r="A24" s="194"/>
      <c r="B24" t="s">
        <v>18</v>
      </c>
      <c r="C24" s="10" t="e">
        <f>+#REF!</f>
        <v>#REF!</v>
      </c>
      <c r="D24" s="5" t="e">
        <f>+#REF!</f>
        <v>#REF!</v>
      </c>
      <c r="P24" s="194"/>
      <c r="Q24" t="s">
        <v>18</v>
      </c>
      <c r="R24" s="6">
        <v>17.363655689580384</v>
      </c>
      <c r="S24" s="4">
        <v>2.5164710961627748</v>
      </c>
    </row>
    <row r="25" spans="1:19" x14ac:dyDescent="0.25">
      <c r="A25" s="194"/>
      <c r="B25" t="s">
        <v>19</v>
      </c>
      <c r="C25" s="10" t="e">
        <f>+#REF!</f>
        <v>#REF!</v>
      </c>
      <c r="D25" s="5" t="e">
        <f>+#REF!</f>
        <v>#REF!</v>
      </c>
      <c r="P25" s="194"/>
      <c r="Q25" t="s">
        <v>19</v>
      </c>
      <c r="R25" s="6">
        <v>9.9001659674861315</v>
      </c>
      <c r="S25" s="4">
        <v>-6.8052563141491476</v>
      </c>
    </row>
    <row r="26" spans="1:19" x14ac:dyDescent="0.25">
      <c r="A26" s="194"/>
      <c r="B26" t="s">
        <v>20</v>
      </c>
      <c r="C26" s="10" t="e">
        <f>+#REF!</f>
        <v>#REF!</v>
      </c>
      <c r="D26" s="5" t="e">
        <f>+#REF!</f>
        <v>#REF!</v>
      </c>
      <c r="P26" s="194"/>
      <c r="Q26" t="s">
        <v>20</v>
      </c>
      <c r="R26" s="6">
        <v>14.804495352216591</v>
      </c>
      <c r="S26" s="4">
        <v>4.7826130849700093</v>
      </c>
    </row>
    <row r="27" spans="1:19" x14ac:dyDescent="0.25">
      <c r="A27" s="194">
        <v>2013</v>
      </c>
      <c r="B27" t="s">
        <v>9</v>
      </c>
      <c r="C27" s="10" t="e">
        <f>+#REF!</f>
        <v>#REF!</v>
      </c>
      <c r="D27" s="5" t="e">
        <f>+#REF!</f>
        <v>#REF!</v>
      </c>
      <c r="P27" s="194">
        <v>2014</v>
      </c>
      <c r="Q27" t="s">
        <v>9</v>
      </c>
      <c r="R27" s="6">
        <v>6.2696979261582158</v>
      </c>
      <c r="S27" s="4">
        <v>-0.34029325642774211</v>
      </c>
    </row>
    <row r="28" spans="1:19" x14ac:dyDescent="0.25">
      <c r="A28" s="194"/>
      <c r="B28" t="s">
        <v>10</v>
      </c>
      <c r="C28" s="10" t="e">
        <f>+#REF!</f>
        <v>#REF!</v>
      </c>
      <c r="D28" s="5" t="e">
        <f>+#REF!</f>
        <v>#REF!</v>
      </c>
      <c r="P28" s="194"/>
      <c r="Q28" t="s">
        <v>10</v>
      </c>
      <c r="R28" s="6">
        <v>14.574863147634474</v>
      </c>
      <c r="S28" s="4">
        <v>2.1687555639472862</v>
      </c>
    </row>
    <row r="29" spans="1:19" x14ac:dyDescent="0.25">
      <c r="A29" s="194"/>
      <c r="B29" t="s">
        <v>11</v>
      </c>
      <c r="C29" s="10" t="e">
        <f>+#REF!</f>
        <v>#REF!</v>
      </c>
      <c r="D29" s="5" t="e">
        <f>+#REF!</f>
        <v>#REF!</v>
      </c>
      <c r="P29" s="194"/>
      <c r="Q29" t="s">
        <v>11</v>
      </c>
      <c r="R29" s="6">
        <v>24.012541786001961</v>
      </c>
      <c r="S29" s="4">
        <v>21.118202975057514</v>
      </c>
    </row>
    <row r="30" spans="1:19" x14ac:dyDescent="0.25">
      <c r="A30" s="194"/>
      <c r="B30" t="s">
        <v>12</v>
      </c>
      <c r="C30" s="10" t="e">
        <f>+#REF!</f>
        <v>#REF!</v>
      </c>
      <c r="D30" s="5" t="e">
        <f>+#REF!</f>
        <v>#REF!</v>
      </c>
      <c r="P30" s="194"/>
      <c r="Q30" t="s">
        <v>12</v>
      </c>
      <c r="R30" s="6">
        <v>5.4664555947706077</v>
      </c>
      <c r="S30" s="4">
        <v>4.3809727084818633</v>
      </c>
    </row>
    <row r="31" spans="1:19" x14ac:dyDescent="0.25">
      <c r="A31" s="194"/>
      <c r="B31" t="s">
        <v>13</v>
      </c>
      <c r="C31" s="10" t="e">
        <f>+#REF!</f>
        <v>#REF!</v>
      </c>
      <c r="D31" s="5" t="e">
        <f>+#REF!</f>
        <v>#REF!</v>
      </c>
      <c r="P31" s="194"/>
      <c r="Q31" t="s">
        <v>13</v>
      </c>
      <c r="R31" s="6">
        <v>13.424430690147759</v>
      </c>
      <c r="S31" s="4">
        <v>9.1549147116313208</v>
      </c>
    </row>
    <row r="32" spans="1:19" x14ac:dyDescent="0.25">
      <c r="A32" s="194"/>
      <c r="B32" t="s">
        <v>14</v>
      </c>
      <c r="C32" s="10" t="e">
        <f>+#REF!</f>
        <v>#REF!</v>
      </c>
      <c r="D32" s="5" t="e">
        <f>+#REF!</f>
        <v>#REF!</v>
      </c>
      <c r="P32" s="194"/>
      <c r="Q32" t="s">
        <v>14</v>
      </c>
      <c r="R32" s="6">
        <v>1.4086332521671778</v>
      </c>
      <c r="S32" s="4">
        <v>-5.6702329207971758</v>
      </c>
    </row>
    <row r="33" spans="1:19" x14ac:dyDescent="0.25">
      <c r="A33" s="194"/>
      <c r="B33" t="s">
        <v>15</v>
      </c>
      <c r="C33" s="10" t="e">
        <f>+#REF!</f>
        <v>#REF!</v>
      </c>
      <c r="D33" s="5" t="e">
        <f>+#REF!</f>
        <v>#REF!</v>
      </c>
      <c r="P33" s="194"/>
      <c r="Q33" t="s">
        <v>15</v>
      </c>
      <c r="R33" s="6">
        <v>10.827287964429019</v>
      </c>
      <c r="S33" s="4">
        <v>10.898501937214249</v>
      </c>
    </row>
    <row r="34" spans="1:19" x14ac:dyDescent="0.25">
      <c r="A34" s="194"/>
      <c r="B34" t="s">
        <v>16</v>
      </c>
      <c r="C34" s="10" t="e">
        <f>+#REF!</f>
        <v>#REF!</v>
      </c>
      <c r="D34" s="5" t="e">
        <f>+#REF!</f>
        <v>#REF!</v>
      </c>
      <c r="P34" s="194"/>
      <c r="Q34" t="s">
        <v>16</v>
      </c>
      <c r="R34" s="6">
        <v>4.6988155073827613</v>
      </c>
      <c r="S34" s="4">
        <v>14.588839155201399</v>
      </c>
    </row>
    <row r="35" spans="1:19" x14ac:dyDescent="0.25">
      <c r="A35" s="194"/>
      <c r="B35" t="s">
        <v>17</v>
      </c>
      <c r="C35" s="10" t="e">
        <f>+#REF!</f>
        <v>#REF!</v>
      </c>
      <c r="D35" s="5" t="e">
        <f>+#REF!</f>
        <v>#REF!</v>
      </c>
      <c r="P35" s="194"/>
      <c r="Q35" t="s">
        <v>17</v>
      </c>
      <c r="R35" s="6">
        <v>7.5979133453138843</v>
      </c>
      <c r="S35" s="4">
        <v>25.286417841395775</v>
      </c>
    </row>
    <row r="36" spans="1:19" x14ac:dyDescent="0.25">
      <c r="A36" s="194"/>
      <c r="B36" t="s">
        <v>18</v>
      </c>
      <c r="C36" s="10" t="e">
        <f>+#REF!</f>
        <v>#REF!</v>
      </c>
      <c r="D36" s="5" t="e">
        <f>+#REF!</f>
        <v>#REF!</v>
      </c>
      <c r="P36" s="194"/>
      <c r="Q36" t="s">
        <v>18</v>
      </c>
      <c r="R36" s="6">
        <v>0.16622316669538861</v>
      </c>
      <c r="S36" s="4">
        <v>16.866849246787524</v>
      </c>
    </row>
    <row r="37" spans="1:19" x14ac:dyDescent="0.25">
      <c r="A37" s="194"/>
      <c r="B37" t="s">
        <v>19</v>
      </c>
      <c r="C37" s="10" t="e">
        <f>+#REF!</f>
        <v>#REF!</v>
      </c>
      <c r="D37" s="5" t="e">
        <f>+#REF!</f>
        <v>#REF!</v>
      </c>
      <c r="P37" s="194"/>
      <c r="Q37" t="s">
        <v>19</v>
      </c>
      <c r="R37" s="6">
        <v>-0.33053967441270515</v>
      </c>
      <c r="S37" s="4">
        <v>20.303784991871197</v>
      </c>
    </row>
    <row r="38" spans="1:19" x14ac:dyDescent="0.25">
      <c r="A38" s="194"/>
      <c r="B38" t="s">
        <v>20</v>
      </c>
      <c r="C38" s="10" t="e">
        <f>+#REF!</f>
        <v>#REF!</v>
      </c>
      <c r="D38" s="5" t="e">
        <f>+#REF!</f>
        <v>#REF!</v>
      </c>
      <c r="P38" s="194"/>
      <c r="Q38" t="s">
        <v>20</v>
      </c>
      <c r="R38" s="6">
        <v>6.5883258712624837</v>
      </c>
      <c r="S38" s="4">
        <v>19.97526443165809</v>
      </c>
    </row>
    <row r="39" spans="1:19" x14ac:dyDescent="0.25">
      <c r="A39" s="194">
        <v>2014</v>
      </c>
      <c r="B39" t="s">
        <v>9</v>
      </c>
      <c r="C39" s="10" t="e">
        <f>+#REF!</f>
        <v>#REF!</v>
      </c>
      <c r="D39" s="5" t="e">
        <f>+#REF!</f>
        <v>#REF!</v>
      </c>
      <c r="P39" s="194">
        <v>2015</v>
      </c>
      <c r="Q39" t="s">
        <v>9</v>
      </c>
      <c r="R39" s="6">
        <v>1.5723011418501613</v>
      </c>
      <c r="S39" s="4">
        <v>14.485737816478988</v>
      </c>
    </row>
    <row r="40" spans="1:19" x14ac:dyDescent="0.25">
      <c r="A40" s="194"/>
      <c r="B40" t="s">
        <v>10</v>
      </c>
      <c r="C40" s="10" t="e">
        <f>+#REF!</f>
        <v>#REF!</v>
      </c>
      <c r="D40" s="5" t="e">
        <f>+#REF!</f>
        <v>#REF!</v>
      </c>
      <c r="P40" s="194"/>
      <c r="Q40" t="s">
        <v>10</v>
      </c>
      <c r="R40" s="6">
        <v>0.83885530546882592</v>
      </c>
      <c r="S40" s="4">
        <v>19.039043151420728</v>
      </c>
    </row>
    <row r="41" spans="1:19" x14ac:dyDescent="0.25">
      <c r="A41" s="194"/>
      <c r="B41" t="s">
        <v>11</v>
      </c>
      <c r="C41" s="10" t="e">
        <f>+#REF!</f>
        <v>#REF!</v>
      </c>
      <c r="D41" s="5" t="e">
        <f>+#REF!</f>
        <v>#REF!</v>
      </c>
      <c r="P41" s="194"/>
      <c r="Q41" t="s">
        <v>11</v>
      </c>
      <c r="R41" s="6">
        <v>3.867354803979083</v>
      </c>
      <c r="S41" s="4">
        <v>13.367775976036953</v>
      </c>
    </row>
    <row r="42" spans="1:19" x14ac:dyDescent="0.25">
      <c r="A42" s="194"/>
      <c r="B42" t="s">
        <v>12</v>
      </c>
      <c r="C42" s="10" t="e">
        <f>+#REF!</f>
        <v>#REF!</v>
      </c>
      <c r="D42" s="5" t="e">
        <f>+#REF!</f>
        <v>#REF!</v>
      </c>
      <c r="P42" s="194"/>
      <c r="Q42" t="s">
        <v>12</v>
      </c>
      <c r="R42" s="6">
        <v>3.2170043958885515</v>
      </c>
      <c r="S42" s="4">
        <v>8.9149299761869969</v>
      </c>
    </row>
    <row r="43" spans="1:19" x14ac:dyDescent="0.25">
      <c r="A43" s="194"/>
      <c r="B43" t="s">
        <v>13</v>
      </c>
      <c r="C43" s="10" t="e">
        <f>+#REF!</f>
        <v>#REF!</v>
      </c>
      <c r="D43" s="5" t="e">
        <f>+#REF!</f>
        <v>#REF!</v>
      </c>
      <c r="P43" s="194"/>
      <c r="Q43" t="s">
        <v>13</v>
      </c>
      <c r="R43" s="6">
        <v>3.0497461494455536</v>
      </c>
      <c r="S43" s="4">
        <v>7.1172693657956927</v>
      </c>
    </row>
    <row r="44" spans="1:19" x14ac:dyDescent="0.25">
      <c r="A44" s="194"/>
      <c r="B44" t="s">
        <v>14</v>
      </c>
      <c r="C44" s="10" t="e">
        <f>+#REF!</f>
        <v>#REF!</v>
      </c>
      <c r="D44" s="5" t="e">
        <f>+#REF!</f>
        <v>#REF!</v>
      </c>
      <c r="P44" s="194"/>
      <c r="Q44" t="s">
        <v>14</v>
      </c>
      <c r="R44" s="6">
        <v>14.312896830581394</v>
      </c>
      <c r="S44" s="4">
        <v>16.967854278734862</v>
      </c>
    </row>
    <row r="45" spans="1:19" x14ac:dyDescent="0.25">
      <c r="A45" s="194"/>
      <c r="B45" t="s">
        <v>15</v>
      </c>
      <c r="C45" s="10" t="e">
        <f>+#REF!</f>
        <v>#REF!</v>
      </c>
      <c r="D45" s="5" t="e">
        <f>+#REF!</f>
        <v>#REF!</v>
      </c>
      <c r="P45" s="194"/>
      <c r="Q45" t="s">
        <v>15</v>
      </c>
      <c r="R45" s="6">
        <v>7.9144416981944374</v>
      </c>
      <c r="S45" s="4">
        <v>3.375757818588184</v>
      </c>
    </row>
    <row r="46" spans="1:19" x14ac:dyDescent="0.25">
      <c r="A46" s="194"/>
      <c r="B46" t="s">
        <v>16</v>
      </c>
      <c r="C46" s="10" t="e">
        <f>+#REF!</f>
        <v>#REF!</v>
      </c>
      <c r="D46" s="5" t="e">
        <f>+#REF!</f>
        <v>#REF!</v>
      </c>
      <c r="P46" s="194"/>
      <c r="Q46" t="s">
        <v>16</v>
      </c>
      <c r="R46" s="6">
        <v>10.929121567338782</v>
      </c>
      <c r="S46" s="4">
        <v>-0.19587030231478764</v>
      </c>
    </row>
    <row r="47" spans="1:19" x14ac:dyDescent="0.25">
      <c r="A47" s="194"/>
      <c r="B47" t="s">
        <v>17</v>
      </c>
      <c r="C47" s="10" t="e">
        <f>+#REF!</f>
        <v>#REF!</v>
      </c>
      <c r="D47" s="5" t="e">
        <f>+#REF!</f>
        <v>#REF!</v>
      </c>
      <c r="P47" s="194"/>
      <c r="Q47" t="s">
        <v>17</v>
      </c>
      <c r="R47" s="6">
        <v>8.8440537306989597</v>
      </c>
      <c r="S47" s="4">
        <v>-7.5286820099538971</v>
      </c>
    </row>
    <row r="48" spans="1:19" x14ac:dyDescent="0.25">
      <c r="A48" s="194"/>
      <c r="B48" t="s">
        <v>18</v>
      </c>
      <c r="C48" s="10" t="e">
        <f>+#REF!</f>
        <v>#REF!</v>
      </c>
      <c r="D48" s="5" t="e">
        <f>+#REF!</f>
        <v>#REF!</v>
      </c>
      <c r="P48" s="194"/>
      <c r="Q48" t="s">
        <v>18</v>
      </c>
      <c r="R48" s="6">
        <v>6.1728032427110122</v>
      </c>
      <c r="S48" s="4">
        <v>-12.300723447090405</v>
      </c>
    </row>
    <row r="49" spans="1:19" x14ac:dyDescent="0.25">
      <c r="A49" s="194"/>
      <c r="B49" t="s">
        <v>19</v>
      </c>
      <c r="C49" s="10" t="e">
        <f>+#REF!</f>
        <v>#REF!</v>
      </c>
      <c r="D49" s="5" t="e">
        <f>+#REF!</f>
        <v>#REF!</v>
      </c>
      <c r="P49" s="194"/>
      <c r="Q49" t="s">
        <v>19</v>
      </c>
      <c r="R49" s="6">
        <v>8.8726662269335037</v>
      </c>
      <c r="S49" s="4">
        <v>-8.8508637905519407</v>
      </c>
    </row>
    <row r="50" spans="1:19" x14ac:dyDescent="0.25">
      <c r="A50" s="194"/>
      <c r="B50" t="s">
        <v>20</v>
      </c>
      <c r="C50" s="10" t="e">
        <f>+#REF!</f>
        <v>#REF!</v>
      </c>
      <c r="D50" s="5" t="e">
        <f>+#REF!</f>
        <v>#REF!</v>
      </c>
      <c r="P50" s="194"/>
      <c r="Q50" t="s">
        <v>20</v>
      </c>
      <c r="R50" s="6">
        <v>7.2622381428779477</v>
      </c>
      <c r="S50" s="4">
        <v>-5.9699257980802685</v>
      </c>
    </row>
    <row r="51" spans="1:19" x14ac:dyDescent="0.25">
      <c r="A51" s="194">
        <v>2015</v>
      </c>
      <c r="B51" t="s">
        <v>9</v>
      </c>
      <c r="C51" s="10" t="e">
        <f>+#REF!</f>
        <v>#REF!</v>
      </c>
      <c r="D51" s="5" t="e">
        <f>+#REF!</f>
        <v>#REF!</v>
      </c>
      <c r="P51" s="194">
        <v>2016</v>
      </c>
      <c r="Q51" t="s">
        <v>9</v>
      </c>
      <c r="R51" s="6">
        <v>-0.15672630360396056</v>
      </c>
      <c r="S51" s="4">
        <v>-15.653598211306047</v>
      </c>
    </row>
    <row r="52" spans="1:19" x14ac:dyDescent="0.25">
      <c r="A52" s="194"/>
      <c r="B52" t="s">
        <v>10</v>
      </c>
      <c r="C52" s="10" t="e">
        <f>+#REF!</f>
        <v>#REF!</v>
      </c>
      <c r="D52" s="5" t="e">
        <f>+#REF!</f>
        <v>#REF!</v>
      </c>
      <c r="P52" s="194"/>
      <c r="Q52" t="s">
        <v>10</v>
      </c>
      <c r="R52" s="6">
        <v>6.4838341498608685</v>
      </c>
      <c r="S52" s="4">
        <v>-3.350495745787569</v>
      </c>
    </row>
    <row r="53" spans="1:19" x14ac:dyDescent="0.25">
      <c r="A53" s="194"/>
      <c r="B53" t="s">
        <v>11</v>
      </c>
      <c r="C53" s="10" t="e">
        <f>+#REF!</f>
        <v>#REF!</v>
      </c>
      <c r="D53" s="5" t="e">
        <f>+#REF!</f>
        <v>#REF!</v>
      </c>
      <c r="P53" s="194"/>
      <c r="Q53" t="s">
        <v>11</v>
      </c>
      <c r="R53" s="6">
        <v>-6.6691891109296222</v>
      </c>
      <c r="S53" s="4">
        <v>-17.363556286831866</v>
      </c>
    </row>
    <row r="54" spans="1:19" x14ac:dyDescent="0.25">
      <c r="A54" s="194"/>
      <c r="B54" t="s">
        <v>12</v>
      </c>
      <c r="C54" s="10" t="e">
        <f>+#REF!</f>
        <v>#REF!</v>
      </c>
      <c r="D54" s="5" t="e">
        <f>+#REF!</f>
        <v>#REF!</v>
      </c>
      <c r="P54" s="194"/>
      <c r="Q54" t="s">
        <v>12</v>
      </c>
      <c r="R54" s="6">
        <v>3.686378301864849</v>
      </c>
      <c r="S54" s="4">
        <v>-7.9486801437132755</v>
      </c>
    </row>
    <row r="55" spans="1:19" x14ac:dyDescent="0.25">
      <c r="A55" s="194"/>
      <c r="B55" t="s">
        <v>13</v>
      </c>
      <c r="C55" s="10" t="e">
        <f>+#REF!</f>
        <v>#REF!</v>
      </c>
      <c r="D55" s="5" t="e">
        <f>+#REF!</f>
        <v>#REF!</v>
      </c>
      <c r="P55" s="194"/>
      <c r="Q55" t="s">
        <v>13</v>
      </c>
      <c r="R55" s="6">
        <v>-10.75152302288312</v>
      </c>
      <c r="S55" s="4">
        <v>-19.995710848511536</v>
      </c>
    </row>
    <row r="56" spans="1:19" x14ac:dyDescent="0.25">
      <c r="A56" s="194"/>
      <c r="B56" t="s">
        <v>14</v>
      </c>
      <c r="C56" s="10" t="e">
        <f>+#REF!</f>
        <v>#REF!</v>
      </c>
      <c r="D56" s="5" t="e">
        <f>+#REF!</f>
        <v>#REF!</v>
      </c>
      <c r="P56" s="194"/>
      <c r="Q56" t="s">
        <v>14</v>
      </c>
      <c r="R56" s="11">
        <v>-2.7928384614190662</v>
      </c>
      <c r="S56" s="4">
        <v>-8.6115472849466386</v>
      </c>
    </row>
    <row r="57" spans="1:19" x14ac:dyDescent="0.25">
      <c r="A57" s="194"/>
      <c r="B57" t="s">
        <v>15</v>
      </c>
      <c r="C57" s="10" t="e">
        <f>+#REF!</f>
        <v>#REF!</v>
      </c>
      <c r="D57" s="5" t="e">
        <f>+#REF!</f>
        <v>#REF!</v>
      </c>
      <c r="Q57" t="s">
        <v>146</v>
      </c>
      <c r="R57" s="11">
        <v>-25.487871934297701</v>
      </c>
      <c r="S57" s="4">
        <v>-28.973458868639256</v>
      </c>
    </row>
    <row r="58" spans="1:19" x14ac:dyDescent="0.25">
      <c r="A58" s="194"/>
      <c r="B58" t="s">
        <v>16</v>
      </c>
      <c r="C58" s="10" t="e">
        <f>+#REF!</f>
        <v>#REF!</v>
      </c>
      <c r="D58" s="5" t="e">
        <f>+#REF!</f>
        <v>#REF!</v>
      </c>
      <c r="Q58" t="s">
        <v>147</v>
      </c>
      <c r="R58" s="11">
        <v>-9.7271818253859692</v>
      </c>
      <c r="S58" s="4">
        <v>-12.444958176227772</v>
      </c>
    </row>
    <row r="59" spans="1:19" x14ac:dyDescent="0.25">
      <c r="A59" s="194"/>
      <c r="B59" t="s">
        <v>17</v>
      </c>
      <c r="C59" s="10" t="e">
        <f>+#REF!</f>
        <v>#REF!</v>
      </c>
      <c r="D59" s="5" t="e">
        <f>+#REF!</f>
        <v>#REF!</v>
      </c>
      <c r="Q59" t="s">
        <v>148</v>
      </c>
      <c r="R59" s="11">
        <v>-14.927133909421642</v>
      </c>
      <c r="S59" s="4">
        <v>-15.412307817065567</v>
      </c>
    </row>
    <row r="60" spans="1:19" x14ac:dyDescent="0.25">
      <c r="A60" s="194"/>
      <c r="B60" t="s">
        <v>18</v>
      </c>
      <c r="C60" s="10" t="e">
        <f>+#REF!</f>
        <v>#REF!</v>
      </c>
      <c r="D60" s="5" t="e">
        <f>+#REF!</f>
        <v>#REF!</v>
      </c>
    </row>
    <row r="61" spans="1:19" x14ac:dyDescent="0.25">
      <c r="A61" s="194"/>
      <c r="B61" t="s">
        <v>19</v>
      </c>
      <c r="C61" s="10" t="e">
        <f>+#REF!</f>
        <v>#REF!</v>
      </c>
      <c r="D61" s="5" t="e">
        <f>+#REF!</f>
        <v>#REF!</v>
      </c>
    </row>
    <row r="62" spans="1:19" x14ac:dyDescent="0.25">
      <c r="A62" s="194"/>
      <c r="B62" t="s">
        <v>20</v>
      </c>
      <c r="C62" s="10" t="e">
        <f>+#REF!</f>
        <v>#REF!</v>
      </c>
      <c r="D62" s="5" t="e">
        <f>+#REF!</f>
        <v>#REF!</v>
      </c>
      <c r="R62" s="11"/>
    </row>
    <row r="63" spans="1:19" x14ac:dyDescent="0.25">
      <c r="A63" s="194">
        <v>2016</v>
      </c>
      <c r="B63" t="s">
        <v>9</v>
      </c>
      <c r="C63" s="10" t="e">
        <f>+#REF!</f>
        <v>#REF!</v>
      </c>
      <c r="D63" s="5" t="e">
        <f>+#REF!</f>
        <v>#REF!</v>
      </c>
    </row>
    <row r="64" spans="1:19" x14ac:dyDescent="0.25">
      <c r="A64" s="194"/>
      <c r="B64" t="s">
        <v>10</v>
      </c>
      <c r="C64" s="10" t="e">
        <f>+#REF!</f>
        <v>#REF!</v>
      </c>
      <c r="D64" s="5" t="e">
        <f>+#REF!</f>
        <v>#REF!</v>
      </c>
    </row>
    <row r="65" spans="1:4" x14ac:dyDescent="0.25">
      <c r="A65" s="194"/>
      <c r="B65" t="s">
        <v>11</v>
      </c>
      <c r="C65" s="10" t="e">
        <f>+#REF!</f>
        <v>#REF!</v>
      </c>
      <c r="D65" s="5" t="e">
        <f>+#REF!</f>
        <v>#REF!</v>
      </c>
    </row>
    <row r="66" spans="1:4" x14ac:dyDescent="0.25">
      <c r="A66" s="194"/>
      <c r="B66" t="s">
        <v>12</v>
      </c>
      <c r="C66" s="10" t="e">
        <f>+#REF!</f>
        <v>#REF!</v>
      </c>
      <c r="D66" s="5" t="e">
        <f>+#REF!</f>
        <v>#REF!</v>
      </c>
    </row>
    <row r="67" spans="1:4" x14ac:dyDescent="0.25">
      <c r="A67" s="194"/>
      <c r="B67" t="s">
        <v>13</v>
      </c>
      <c r="C67" s="10" t="e">
        <f>+#REF!</f>
        <v>#REF!</v>
      </c>
      <c r="D67" s="5" t="e">
        <f>+#REF!</f>
        <v>#REF!</v>
      </c>
    </row>
    <row r="68" spans="1:4" x14ac:dyDescent="0.25">
      <c r="B68" t="s">
        <v>14</v>
      </c>
      <c r="C68" s="10" t="e">
        <f>+#REF!</f>
        <v>#REF!</v>
      </c>
      <c r="D68" s="5" t="e">
        <f>+#REF!</f>
        <v>#REF!</v>
      </c>
    </row>
    <row r="69" spans="1:4" x14ac:dyDescent="0.25">
      <c r="B69" t="s">
        <v>146</v>
      </c>
      <c r="C69" s="10" t="e">
        <f>+#REF!</f>
        <v>#REF!</v>
      </c>
      <c r="D69" s="5" t="e">
        <f>+#REF!</f>
        <v>#REF!</v>
      </c>
    </row>
    <row r="70" spans="1:4" x14ac:dyDescent="0.25">
      <c r="B70" t="s">
        <v>147</v>
      </c>
      <c r="C70" s="10" t="e">
        <f>+#REF!</f>
        <v>#REF!</v>
      </c>
      <c r="D70" s="5" t="e">
        <f>+#REF!</f>
        <v>#REF!</v>
      </c>
    </row>
    <row r="71" spans="1:4" x14ac:dyDescent="0.25">
      <c r="B71" t="s">
        <v>148</v>
      </c>
      <c r="C71" s="10" t="e">
        <f>+#REF!</f>
        <v>#REF!</v>
      </c>
      <c r="D71" s="5" t="e">
        <f>+#REF!</f>
        <v>#REF!</v>
      </c>
    </row>
    <row r="72" spans="1:4" x14ac:dyDescent="0.25">
      <c r="C72" s="10"/>
      <c r="D72" s="5"/>
    </row>
    <row r="73" spans="1:4" x14ac:dyDescent="0.25">
      <c r="C73" s="10"/>
      <c r="D73" s="5"/>
    </row>
    <row r="74" spans="1:4" x14ac:dyDescent="0.25">
      <c r="C74" s="10"/>
      <c r="D74" s="5"/>
    </row>
    <row r="81" spans="1:4" x14ac:dyDescent="0.25">
      <c r="B81" s="5"/>
      <c r="C81" s="5"/>
    </row>
    <row r="82" spans="1:4" x14ac:dyDescent="0.25">
      <c r="B82" s="5"/>
      <c r="C82" s="5"/>
    </row>
    <row r="83" spans="1:4" x14ac:dyDescent="0.25">
      <c r="B83" s="5"/>
      <c r="C83" s="5"/>
    </row>
    <row r="84" spans="1:4" x14ac:dyDescent="0.25">
      <c r="B84" s="5"/>
      <c r="C84" s="5"/>
    </row>
    <row r="89" spans="1:4" x14ac:dyDescent="0.25">
      <c r="A89" t="s">
        <v>142</v>
      </c>
    </row>
    <row r="90" spans="1:4" x14ac:dyDescent="0.25">
      <c r="A90" t="s">
        <v>135</v>
      </c>
      <c r="B90" s="15">
        <v>42248</v>
      </c>
      <c r="C90" s="15">
        <v>42614</v>
      </c>
    </row>
    <row r="91" spans="1:4" x14ac:dyDescent="0.25">
      <c r="A91" t="s">
        <v>128</v>
      </c>
      <c r="B91" s="5" t="e">
        <f>+'Cuadro 2'!#REF!</f>
        <v>#REF!</v>
      </c>
      <c r="C91" s="5" t="e">
        <f>+'Cuadro 2'!#REF!</f>
        <v>#REF!</v>
      </c>
      <c r="D91" s="16" t="e">
        <f>+(C91-B91)/B91</f>
        <v>#REF!</v>
      </c>
    </row>
    <row r="92" spans="1:4" x14ac:dyDescent="0.25">
      <c r="A92" t="s">
        <v>136</v>
      </c>
      <c r="B92" s="5" t="e">
        <f>+'Cuadro 3'!#REF!</f>
        <v>#REF!</v>
      </c>
      <c r="C92" s="5" t="e">
        <f>+'Cuadro 3'!#REF!</f>
        <v>#REF!</v>
      </c>
      <c r="D92" s="16" t="e">
        <f>+(C92-B92)/B92</f>
        <v>#REF!</v>
      </c>
    </row>
    <row r="93" spans="1:4" x14ac:dyDescent="0.25">
      <c r="A93" t="s">
        <v>137</v>
      </c>
      <c r="B93" s="5" t="e">
        <f>+'Cuadro 4'!#REF!</f>
        <v>#REF!</v>
      </c>
      <c r="C93" s="5" t="e">
        <f>+'Cuadro 4'!#REF!</f>
        <v>#REF!</v>
      </c>
      <c r="D93" s="16" t="e">
        <f>+(C93-B93)/B93</f>
        <v>#REF!</v>
      </c>
    </row>
    <row r="94" spans="1:4" x14ac:dyDescent="0.25">
      <c r="A94" t="s">
        <v>138</v>
      </c>
      <c r="B94" s="5" t="e">
        <f>+'Cuadro 5'!#REF!</f>
        <v>#REF!</v>
      </c>
      <c r="C94" s="5" t="e">
        <f>+'Cuadro 5'!#REF!</f>
        <v>#REF!</v>
      </c>
      <c r="D94" s="16" t="e">
        <f>+(C94-B94)/B94</f>
        <v>#REF!</v>
      </c>
    </row>
    <row r="95" spans="1:4" x14ac:dyDescent="0.25">
      <c r="D95" s="17"/>
    </row>
    <row r="96" spans="1:4" x14ac:dyDescent="0.25">
      <c r="D96" s="17"/>
    </row>
    <row r="97" spans="1:4" x14ac:dyDescent="0.25">
      <c r="A97" t="s">
        <v>143</v>
      </c>
      <c r="D97" s="17"/>
    </row>
    <row r="98" spans="1:4" x14ac:dyDescent="0.25">
      <c r="A98" t="s">
        <v>135</v>
      </c>
      <c r="B98" s="15">
        <v>42248</v>
      </c>
      <c r="C98" s="15">
        <v>42614</v>
      </c>
      <c r="D98" s="17"/>
    </row>
    <row r="99" spans="1:4" x14ac:dyDescent="0.25">
      <c r="A99" t="s">
        <v>128</v>
      </c>
      <c r="B99" s="5" t="e">
        <f>+'Cuadro 7'!#REF!</f>
        <v>#REF!</v>
      </c>
      <c r="C99" s="5" t="e">
        <f>+'Cuadro 7'!#REF!</f>
        <v>#REF!</v>
      </c>
      <c r="D99" s="16" t="e">
        <f>+(C99-B99)/B99</f>
        <v>#REF!</v>
      </c>
    </row>
    <row r="100" spans="1:4" x14ac:dyDescent="0.25">
      <c r="A100" t="s">
        <v>136</v>
      </c>
      <c r="B100" s="5" t="e">
        <f>+'Cuadro 8'!#REF!</f>
        <v>#REF!</v>
      </c>
      <c r="C100" s="5" t="e">
        <f>+'Cuadro 8'!#REF!</f>
        <v>#REF!</v>
      </c>
      <c r="D100" s="16" t="e">
        <f>+(C100-B100)/B100</f>
        <v>#REF!</v>
      </c>
    </row>
    <row r="101" spans="1:4" x14ac:dyDescent="0.25">
      <c r="A101" t="s">
        <v>137</v>
      </c>
      <c r="B101" s="5" t="e">
        <f>+'Cuadro 9'!#REF!</f>
        <v>#REF!</v>
      </c>
      <c r="C101" s="5" t="e">
        <f>+'Cuadro 9'!#REF!</f>
        <v>#REF!</v>
      </c>
      <c r="D101" s="16" t="e">
        <f>+(C101-B101)/B101</f>
        <v>#REF!</v>
      </c>
    </row>
    <row r="102" spans="1:4" x14ac:dyDescent="0.25">
      <c r="A102" t="s">
        <v>138</v>
      </c>
      <c r="B102" s="5" t="e">
        <f>+'Cuadro 10'!#REF!</f>
        <v>#REF!</v>
      </c>
      <c r="C102" s="5" t="e">
        <f>+'Cuadro 10'!#REF!</f>
        <v>#REF!</v>
      </c>
      <c r="D102" s="16" t="e">
        <f>+(C102-B102)/B102</f>
        <v>#REF!</v>
      </c>
    </row>
  </sheetData>
  <mergeCells count="11">
    <mergeCell ref="P27:P38"/>
    <mergeCell ref="P39:P50"/>
    <mergeCell ref="P51:P56"/>
    <mergeCell ref="A63:A67"/>
    <mergeCell ref="A3:A14"/>
    <mergeCell ref="A15:A26"/>
    <mergeCell ref="A27:A38"/>
    <mergeCell ref="A39:A50"/>
    <mergeCell ref="A51:A62"/>
    <mergeCell ref="P3:P14"/>
    <mergeCell ref="P15:P26"/>
  </mergeCells>
  <pageMargins left="0.75" right="0.75" top="1" bottom="1"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dimension ref="A1:K203"/>
  <sheetViews>
    <sheetView showGridLines="0" tabSelected="1" zoomScale="90" zoomScaleNormal="90" workbookViewId="0">
      <pane xSplit="2" ySplit="13" topLeftCell="C168" activePane="bottomRight" state="frozen"/>
      <selection activeCell="B16" sqref="B16"/>
      <selection pane="topRight" activeCell="B16" sqref="B16"/>
      <selection pane="bottomLeft" activeCell="B16" sqref="B16"/>
      <selection pane="bottomRight" activeCell="D171" sqref="D171"/>
    </sheetView>
  </sheetViews>
  <sheetFormatPr baseColWidth="10" defaultColWidth="11.42578125" defaultRowHeight="12.75" x14ac:dyDescent="0.2"/>
  <cols>
    <col min="1" max="2" width="10.85546875" style="20" customWidth="1"/>
    <col min="3" max="3" width="17.5703125" style="20" bestFit="1" customWidth="1"/>
    <col min="4" max="4" width="12.28515625" style="20" customWidth="1"/>
    <col min="5" max="5" width="13.85546875" style="20" customWidth="1"/>
    <col min="6" max="6" width="15.85546875" style="20" customWidth="1"/>
    <col min="7" max="7" width="16.140625" style="20" customWidth="1"/>
    <col min="8" max="10" width="11.42578125" style="20"/>
    <col min="11" max="11" width="12.7109375" style="20" bestFit="1" customWidth="1"/>
    <col min="12" max="16384" width="11.42578125" style="20"/>
  </cols>
  <sheetData>
    <row r="1" spans="1:9" x14ac:dyDescent="0.2">
      <c r="A1" s="25"/>
      <c r="B1" s="25"/>
      <c r="C1" s="25"/>
      <c r="D1" s="25"/>
      <c r="E1" s="25"/>
      <c r="F1" s="25"/>
      <c r="G1" s="25"/>
    </row>
    <row r="2" spans="1:9" x14ac:dyDescent="0.2">
      <c r="A2" s="169" t="s">
        <v>0</v>
      </c>
      <c r="B2" s="169"/>
      <c r="C2" s="169"/>
      <c r="D2" s="169"/>
      <c r="E2" s="169"/>
      <c r="F2" s="169"/>
      <c r="G2" s="169"/>
    </row>
    <row r="3" spans="1:9" x14ac:dyDescent="0.2">
      <c r="A3" s="169" t="s">
        <v>1</v>
      </c>
      <c r="B3" s="169"/>
      <c r="C3" s="169"/>
      <c r="D3" s="169"/>
      <c r="E3" s="169"/>
      <c r="F3" s="169"/>
      <c r="G3" s="169"/>
    </row>
    <row r="4" spans="1:9" x14ac:dyDescent="0.2">
      <c r="A4" s="169" t="s">
        <v>2</v>
      </c>
      <c r="B4" s="169"/>
      <c r="C4" s="169"/>
      <c r="D4" s="169"/>
      <c r="E4" s="169"/>
      <c r="F4" s="169"/>
      <c r="G4" s="169"/>
    </row>
    <row r="5" spans="1:9" x14ac:dyDescent="0.2">
      <c r="A5" s="169" t="s">
        <v>3</v>
      </c>
      <c r="B5" s="169"/>
      <c r="C5" s="169"/>
      <c r="D5" s="169"/>
      <c r="E5" s="169"/>
      <c r="F5" s="169"/>
      <c r="G5" s="169"/>
    </row>
    <row r="6" spans="1:9" x14ac:dyDescent="0.2">
      <c r="A6" s="21"/>
      <c r="B6" s="21"/>
      <c r="C6" s="21"/>
      <c r="D6" s="21"/>
      <c r="E6" s="21"/>
      <c r="F6" s="21"/>
      <c r="G6" s="21"/>
    </row>
    <row r="7" spans="1:9" x14ac:dyDescent="0.2">
      <c r="A7" s="170" t="s">
        <v>95</v>
      </c>
      <c r="B7" s="170"/>
      <c r="C7" s="170"/>
      <c r="D7" s="170"/>
      <c r="E7" s="170"/>
      <c r="F7" s="170"/>
      <c r="G7" s="170"/>
    </row>
    <row r="8" spans="1:9" x14ac:dyDescent="0.2">
      <c r="A8" s="170" t="s">
        <v>149</v>
      </c>
      <c r="B8" s="170"/>
      <c r="C8" s="170"/>
      <c r="D8" s="170"/>
      <c r="E8" s="170"/>
      <c r="F8" s="170"/>
      <c r="G8" s="170"/>
    </row>
    <row r="9" spans="1:9" x14ac:dyDescent="0.2">
      <c r="A9" s="169" t="s">
        <v>195</v>
      </c>
      <c r="B9" s="169"/>
      <c r="C9" s="169"/>
      <c r="D9" s="169"/>
      <c r="E9" s="169"/>
      <c r="F9" s="169"/>
      <c r="G9" s="169"/>
    </row>
    <row r="10" spans="1:9" x14ac:dyDescent="0.2">
      <c r="A10" s="21"/>
      <c r="B10" s="21"/>
      <c r="C10" s="21"/>
      <c r="D10" s="21"/>
      <c r="E10" s="21"/>
      <c r="F10" s="21"/>
      <c r="G10" s="21"/>
    </row>
    <row r="11" spans="1:9" x14ac:dyDescent="0.2">
      <c r="A11" s="26"/>
      <c r="B11" s="26"/>
      <c r="C11" s="26"/>
      <c r="D11" s="26"/>
      <c r="E11" s="26"/>
      <c r="F11" s="173" t="s">
        <v>22</v>
      </c>
      <c r="G11" s="173"/>
    </row>
    <row r="12" spans="1:9" x14ac:dyDescent="0.2">
      <c r="A12" s="171" t="s">
        <v>153</v>
      </c>
      <c r="B12" s="171" t="s">
        <v>21</v>
      </c>
      <c r="C12" s="171" t="s">
        <v>22</v>
      </c>
      <c r="D12" s="171" t="s">
        <v>7</v>
      </c>
      <c r="E12" s="171"/>
      <c r="F12" s="171"/>
      <c r="G12" s="171"/>
      <c r="H12" s="49"/>
      <c r="I12" s="49"/>
    </row>
    <row r="13" spans="1:9" s="49" customFormat="1" ht="22.5" customHeight="1" x14ac:dyDescent="0.2">
      <c r="A13" s="172"/>
      <c r="B13" s="172"/>
      <c r="C13" s="172"/>
      <c r="D13" s="19" t="s">
        <v>23</v>
      </c>
      <c r="E13" s="19" t="s">
        <v>150</v>
      </c>
      <c r="F13" s="19" t="s">
        <v>8</v>
      </c>
      <c r="G13" s="19" t="s">
        <v>151</v>
      </c>
    </row>
    <row r="14" spans="1:9" x14ac:dyDescent="0.2">
      <c r="A14" s="162">
        <v>2011</v>
      </c>
      <c r="B14" s="42" t="s">
        <v>9</v>
      </c>
      <c r="C14" s="45">
        <v>421591.05719441589</v>
      </c>
      <c r="D14" s="48" t="s">
        <v>160</v>
      </c>
      <c r="E14" s="48" t="s">
        <v>160</v>
      </c>
      <c r="F14" s="48" t="s">
        <v>160</v>
      </c>
      <c r="G14" s="48" t="s">
        <v>160</v>
      </c>
      <c r="H14" s="138"/>
      <c r="I14" s="51"/>
    </row>
    <row r="15" spans="1:9" x14ac:dyDescent="0.2">
      <c r="A15" s="162"/>
      <c r="B15" s="42" t="s">
        <v>10</v>
      </c>
      <c r="C15" s="45">
        <v>483744.31027481012</v>
      </c>
      <c r="D15" s="48" t="s">
        <v>160</v>
      </c>
      <c r="E15" s="48" t="s">
        <v>160</v>
      </c>
      <c r="F15" s="48" t="s">
        <v>160</v>
      </c>
      <c r="G15" s="48" t="s">
        <v>160</v>
      </c>
      <c r="H15" s="139"/>
      <c r="I15" s="51"/>
    </row>
    <row r="16" spans="1:9" x14ac:dyDescent="0.2">
      <c r="A16" s="162"/>
      <c r="B16" s="42" t="s">
        <v>11</v>
      </c>
      <c r="C16" s="45">
        <v>559243.57486273313</v>
      </c>
      <c r="D16" s="48" t="s">
        <v>160</v>
      </c>
      <c r="E16" s="48" t="s">
        <v>160</v>
      </c>
      <c r="F16" s="48" t="s">
        <v>160</v>
      </c>
      <c r="G16" s="48" t="s">
        <v>160</v>
      </c>
      <c r="H16" s="139"/>
      <c r="I16" s="51"/>
    </row>
    <row r="17" spans="1:9" x14ac:dyDescent="0.2">
      <c r="A17" s="162"/>
      <c r="B17" s="42" t="s">
        <v>12</v>
      </c>
      <c r="C17" s="45">
        <v>501972.91832238401</v>
      </c>
      <c r="D17" s="48" t="s">
        <v>160</v>
      </c>
      <c r="E17" s="48" t="s">
        <v>160</v>
      </c>
      <c r="F17" s="48" t="s">
        <v>160</v>
      </c>
      <c r="G17" s="48" t="s">
        <v>160</v>
      </c>
      <c r="H17" s="139"/>
      <c r="I17" s="51"/>
    </row>
    <row r="18" spans="1:9" x14ac:dyDescent="0.2">
      <c r="A18" s="162"/>
      <c r="B18" s="42" t="s">
        <v>13</v>
      </c>
      <c r="C18" s="45">
        <v>577054.91986906913</v>
      </c>
      <c r="D18" s="48">
        <f t="shared" ref="D18:D81" si="0">100*(C18/C17-1)</f>
        <v>14.957380927563291</v>
      </c>
      <c r="E18" s="48" t="s">
        <v>160</v>
      </c>
      <c r="F18" s="48" t="s">
        <v>160</v>
      </c>
      <c r="G18" s="48" t="s">
        <v>160</v>
      </c>
      <c r="H18" s="139"/>
      <c r="I18" s="51"/>
    </row>
    <row r="19" spans="1:9" x14ac:dyDescent="0.2">
      <c r="A19" s="162"/>
      <c r="B19" s="42" t="s">
        <v>14</v>
      </c>
      <c r="C19" s="45">
        <v>556653.06648307608</v>
      </c>
      <c r="D19" s="48">
        <f t="shared" si="0"/>
        <v>-3.5355132905932285</v>
      </c>
      <c r="E19" s="48" t="s">
        <v>160</v>
      </c>
      <c r="F19" s="48" t="s">
        <v>160</v>
      </c>
      <c r="G19" s="48" t="s">
        <v>160</v>
      </c>
      <c r="H19" s="139"/>
      <c r="I19" s="51"/>
    </row>
    <row r="20" spans="1:9" x14ac:dyDescent="0.2">
      <c r="A20" s="162"/>
      <c r="B20" s="42" t="s">
        <v>15</v>
      </c>
      <c r="C20" s="45">
        <v>578525.85870308592</v>
      </c>
      <c r="D20" s="48">
        <f t="shared" si="0"/>
        <v>3.9293401109243398</v>
      </c>
      <c r="E20" s="48" t="s">
        <v>160</v>
      </c>
      <c r="F20" s="48" t="s">
        <v>160</v>
      </c>
      <c r="G20" s="48" t="s">
        <v>160</v>
      </c>
      <c r="H20" s="139"/>
      <c r="I20" s="51"/>
    </row>
    <row r="21" spans="1:9" x14ac:dyDescent="0.2">
      <c r="A21" s="162"/>
      <c r="B21" s="42" t="s">
        <v>16</v>
      </c>
      <c r="C21" s="45">
        <v>603973.81742393365</v>
      </c>
      <c r="D21" s="48">
        <f t="shared" si="0"/>
        <v>4.3987590767154083</v>
      </c>
      <c r="E21" s="48" t="s">
        <v>160</v>
      </c>
      <c r="F21" s="48" t="s">
        <v>160</v>
      </c>
      <c r="G21" s="48" t="s">
        <v>160</v>
      </c>
      <c r="H21" s="139"/>
      <c r="I21" s="51"/>
    </row>
    <row r="22" spans="1:9" x14ac:dyDescent="0.2">
      <c r="A22" s="162"/>
      <c r="B22" s="42" t="s">
        <v>17</v>
      </c>
      <c r="C22" s="45">
        <v>619687.38423542888</v>
      </c>
      <c r="D22" s="48">
        <f t="shared" si="0"/>
        <v>2.6016966891903692</v>
      </c>
      <c r="E22" s="48" t="s">
        <v>160</v>
      </c>
      <c r="F22" s="48" t="s">
        <v>160</v>
      </c>
      <c r="G22" s="48" t="s">
        <v>160</v>
      </c>
      <c r="H22" s="139"/>
      <c r="I22" s="51"/>
    </row>
    <row r="23" spans="1:9" x14ac:dyDescent="0.2">
      <c r="A23" s="162"/>
      <c r="B23" s="42" t="s">
        <v>18</v>
      </c>
      <c r="C23" s="45">
        <v>563216.20487259002</v>
      </c>
      <c r="D23" s="48">
        <f t="shared" si="0"/>
        <v>-9.1128496076312899</v>
      </c>
      <c r="E23" s="48" t="s">
        <v>160</v>
      </c>
      <c r="F23" s="48" t="s">
        <v>160</v>
      </c>
      <c r="G23" s="48" t="s">
        <v>160</v>
      </c>
      <c r="H23" s="139"/>
      <c r="I23" s="51"/>
    </row>
    <row r="24" spans="1:9" x14ac:dyDescent="0.2">
      <c r="A24" s="162"/>
      <c r="B24" s="42" t="s">
        <v>19</v>
      </c>
      <c r="C24" s="45">
        <v>557036.45422610221</v>
      </c>
      <c r="D24" s="48">
        <f t="shared" si="0"/>
        <v>-1.0972252916419123</v>
      </c>
      <c r="E24" s="48" t="s">
        <v>160</v>
      </c>
      <c r="F24" s="48" t="s">
        <v>160</v>
      </c>
      <c r="G24" s="48" t="s">
        <v>160</v>
      </c>
      <c r="H24" s="139"/>
      <c r="I24" s="51"/>
    </row>
    <row r="25" spans="1:9" x14ac:dyDescent="0.2">
      <c r="A25" s="162"/>
      <c r="B25" s="42" t="s">
        <v>20</v>
      </c>
      <c r="C25" s="45">
        <v>528746.94087096839</v>
      </c>
      <c r="D25" s="48">
        <f t="shared" si="0"/>
        <v>-5.0785748653446428</v>
      </c>
      <c r="E25" s="48" t="s">
        <v>160</v>
      </c>
      <c r="F25" s="48" t="s">
        <v>160</v>
      </c>
      <c r="G25" s="48" t="s">
        <v>160</v>
      </c>
      <c r="H25" s="139"/>
      <c r="I25" s="51"/>
    </row>
    <row r="26" spans="1:9" x14ac:dyDescent="0.2">
      <c r="A26" s="162">
        <v>2012</v>
      </c>
      <c r="B26" s="42" t="s">
        <v>9</v>
      </c>
      <c r="C26" s="45">
        <v>526135.5226639756</v>
      </c>
      <c r="D26" s="48">
        <f t="shared" si="0"/>
        <v>-0.49388809752566321</v>
      </c>
      <c r="E26" s="48">
        <f>100*(SUM(C26)/SUM(C14)-1)</f>
        <v>24.797600348849258</v>
      </c>
      <c r="F26" s="48">
        <f>100*(C26/C14-1)</f>
        <v>24.797600348849258</v>
      </c>
      <c r="G26" s="48" t="s">
        <v>160</v>
      </c>
      <c r="H26" s="139"/>
      <c r="I26" s="51"/>
    </row>
    <row r="27" spans="1:9" x14ac:dyDescent="0.2">
      <c r="A27" s="162"/>
      <c r="B27" s="42" t="s">
        <v>10</v>
      </c>
      <c r="C27" s="45">
        <v>584896.66160839179</v>
      </c>
      <c r="D27" s="48">
        <f t="shared" si="0"/>
        <v>11.168441668202078</v>
      </c>
      <c r="E27" s="48">
        <f>100*(SUM(C26:C27)/SUM(C14:C15)-1)</f>
        <v>22.720510453286092</v>
      </c>
      <c r="F27" s="48">
        <f>100*(C27/C15-1)</f>
        <v>20.910292728015367</v>
      </c>
      <c r="G27" s="48" t="s">
        <v>160</v>
      </c>
      <c r="H27" s="139"/>
      <c r="I27" s="51"/>
    </row>
    <row r="28" spans="1:9" x14ac:dyDescent="0.2">
      <c r="A28" s="162"/>
      <c r="B28" s="42" t="s">
        <v>11</v>
      </c>
      <c r="C28" s="45">
        <v>634904.97012053104</v>
      </c>
      <c r="D28" s="48">
        <f t="shared" si="0"/>
        <v>8.549939125079419</v>
      </c>
      <c r="E28" s="48">
        <f>100*(SUM(C26:C28)/SUM(C14:C16)-1)</f>
        <v>19.210860127003482</v>
      </c>
      <c r="F28" s="48">
        <f>100*(C28/C16-1)</f>
        <v>13.529238181479176</v>
      </c>
      <c r="G28" s="48" t="s">
        <v>160</v>
      </c>
      <c r="H28" s="139"/>
      <c r="I28" s="51"/>
    </row>
    <row r="29" spans="1:9" x14ac:dyDescent="0.2">
      <c r="A29" s="162"/>
      <c r="B29" s="42" t="s">
        <v>12</v>
      </c>
      <c r="C29" s="45">
        <v>550290.401342339</v>
      </c>
      <c r="D29" s="48">
        <f t="shared" si="0"/>
        <v>-13.327123390155338</v>
      </c>
      <c r="E29" s="48">
        <f>100*(SUM(C26:C29)/SUM(C14:C17)-1)</f>
        <v>16.764149559279829</v>
      </c>
      <c r="F29" s="48">
        <f t="shared" ref="F29:F92" si="1">100*(C29/C17-1)</f>
        <v>9.6255158906648255</v>
      </c>
      <c r="G29" s="48" t="s">
        <v>160</v>
      </c>
      <c r="H29" s="139"/>
      <c r="I29" s="51"/>
    </row>
    <row r="30" spans="1:9" x14ac:dyDescent="0.2">
      <c r="A30" s="162"/>
      <c r="B30" s="42" t="s">
        <v>13</v>
      </c>
      <c r="C30" s="45">
        <v>639649.49541258416</v>
      </c>
      <c r="D30" s="48">
        <f t="shared" si="0"/>
        <v>16.238534027173479</v>
      </c>
      <c r="E30" s="48">
        <f>100*(SUM(C26:C30)/SUM(C14:C18)-1)</f>
        <v>15.421812586287009</v>
      </c>
      <c r="F30" s="48">
        <f t="shared" si="1"/>
        <v>10.847247530220772</v>
      </c>
      <c r="G30" s="48" t="s">
        <v>160</v>
      </c>
      <c r="H30" s="139"/>
      <c r="I30" s="51"/>
    </row>
    <row r="31" spans="1:9" x14ac:dyDescent="0.2">
      <c r="A31" s="162"/>
      <c r="B31" s="42" t="s">
        <v>14</v>
      </c>
      <c r="C31" s="45">
        <v>620337.52840770455</v>
      </c>
      <c r="D31" s="48">
        <f t="shared" si="0"/>
        <v>-3.0191483216012061</v>
      </c>
      <c r="E31" s="48">
        <f>100*(SUM(C26:C31)/SUM(C14:C19)-1)</f>
        <v>14.706984415815771</v>
      </c>
      <c r="F31" s="48">
        <f t="shared" si="1"/>
        <v>11.440602012126821</v>
      </c>
      <c r="G31" s="48" t="s">
        <v>160</v>
      </c>
      <c r="H31" s="139"/>
      <c r="I31" s="51"/>
    </row>
    <row r="32" spans="1:9" x14ac:dyDescent="0.2">
      <c r="A32" s="162"/>
      <c r="B32" s="42" t="s">
        <v>15</v>
      </c>
      <c r="C32" s="45">
        <v>621040.76824933698</v>
      </c>
      <c r="D32" s="48">
        <f t="shared" si="0"/>
        <v>0.11336406543669408</v>
      </c>
      <c r="E32" s="48">
        <f>100*(SUM(C26:C32)/SUM(C14:C20)-1)</f>
        <v>13.549841767669445</v>
      </c>
      <c r="F32" s="48">
        <f t="shared" si="1"/>
        <v>7.3488347852867175</v>
      </c>
      <c r="G32" s="48" t="s">
        <v>160</v>
      </c>
      <c r="H32" s="139"/>
      <c r="I32" s="51"/>
    </row>
    <row r="33" spans="1:9" x14ac:dyDescent="0.2">
      <c r="A33" s="162"/>
      <c r="B33" s="42" t="s">
        <v>16</v>
      </c>
      <c r="C33" s="45">
        <v>640026.29949243623</v>
      </c>
      <c r="D33" s="48">
        <f t="shared" si="0"/>
        <v>3.057050714499443</v>
      </c>
      <c r="E33" s="48">
        <f>100*(SUM(C26:C33)/SUM(C14:C21)-1)</f>
        <v>12.480787708872022</v>
      </c>
      <c r="F33" s="48">
        <f t="shared" si="1"/>
        <v>5.9692127420810204</v>
      </c>
      <c r="G33" s="48" t="s">
        <v>160</v>
      </c>
      <c r="H33" s="139"/>
      <c r="I33" s="51"/>
    </row>
    <row r="34" spans="1:9" x14ac:dyDescent="0.2">
      <c r="A34" s="162"/>
      <c r="B34" s="42" t="s">
        <v>17</v>
      </c>
      <c r="C34" s="45">
        <v>618164.03727230581</v>
      </c>
      <c r="D34" s="48">
        <f t="shared" si="0"/>
        <v>-3.4158381050072406</v>
      </c>
      <c r="E34" s="48">
        <f>100*(SUM(C26:C34)/SUM(C14:C22)-1)</f>
        <v>10.872096878795601</v>
      </c>
      <c r="F34" s="48">
        <f t="shared" si="1"/>
        <v>-0.24582507275060506</v>
      </c>
      <c r="G34" s="48" t="s">
        <v>160</v>
      </c>
      <c r="H34" s="139"/>
      <c r="I34" s="51"/>
    </row>
    <row r="35" spans="1:9" x14ac:dyDescent="0.2">
      <c r="A35" s="162"/>
      <c r="B35" s="42" t="s">
        <v>18</v>
      </c>
      <c r="C35" s="45">
        <v>636543.96692226373</v>
      </c>
      <c r="D35" s="48">
        <f t="shared" si="0"/>
        <v>2.9733094359647216</v>
      </c>
      <c r="E35" s="48">
        <f>100*(SUM(C26:C35)/SUM(C14:C23)-1)</f>
        <v>11.093375621566315</v>
      </c>
      <c r="F35" s="48">
        <f t="shared" si="1"/>
        <v>13.019469506610125</v>
      </c>
      <c r="G35" s="48" t="s">
        <v>160</v>
      </c>
      <c r="H35" s="139"/>
      <c r="I35" s="51"/>
    </row>
    <row r="36" spans="1:9" x14ac:dyDescent="0.2">
      <c r="A36" s="162"/>
      <c r="B36" s="42" t="s">
        <v>19</v>
      </c>
      <c r="C36" s="45">
        <v>613992.68756807852</v>
      </c>
      <c r="D36" s="48">
        <f t="shared" si="0"/>
        <v>-3.5427685322700131</v>
      </c>
      <c r="E36" s="48">
        <f>100*(SUM(C26:C36)/SUM(C14:C24)-1)</f>
        <v>11.013047642045048</v>
      </c>
      <c r="F36" s="48">
        <f t="shared" si="1"/>
        <v>10.224866417603916</v>
      </c>
      <c r="G36" s="48" t="s">
        <v>160</v>
      </c>
      <c r="H36" s="139"/>
      <c r="I36" s="51"/>
    </row>
    <row r="37" spans="1:9" x14ac:dyDescent="0.2">
      <c r="A37" s="162"/>
      <c r="B37" s="42" t="s">
        <v>20</v>
      </c>
      <c r="C37" s="45">
        <v>540217.89243768982</v>
      </c>
      <c r="D37" s="48">
        <f t="shared" si="0"/>
        <v>-12.015582045870643</v>
      </c>
      <c r="E37" s="48">
        <f>100*(SUM(C26:C37)/SUM(C14:C25)-1)</f>
        <v>10.299309067138317</v>
      </c>
      <c r="F37" s="48">
        <f t="shared" si="1"/>
        <v>2.1694596564144852</v>
      </c>
      <c r="G37" s="48">
        <f t="shared" ref="G37:G100" si="2">100*(SUM(C14:C25)/SUM(C26:C37)-1)</f>
        <v>-9.3376007105078216</v>
      </c>
      <c r="H37" s="139"/>
      <c r="I37" s="51"/>
    </row>
    <row r="38" spans="1:9" x14ac:dyDescent="0.2">
      <c r="A38" s="162">
        <v>2013</v>
      </c>
      <c r="B38" s="42" t="s">
        <v>9</v>
      </c>
      <c r="C38" s="45">
        <v>553389.83704843326</v>
      </c>
      <c r="D38" s="48">
        <f t="shared" si="0"/>
        <v>2.4382651509941899</v>
      </c>
      <c r="E38" s="48">
        <f>100*(SUM(C38)/SUM(C26)-1)</f>
        <v>5.1800939511670308</v>
      </c>
      <c r="F38" s="48">
        <f t="shared" si="1"/>
        <v>5.1800939511670308</v>
      </c>
      <c r="G38" s="48">
        <f t="shared" si="2"/>
        <v>-8.2369520522208024</v>
      </c>
      <c r="H38" s="139"/>
      <c r="I38" s="51"/>
    </row>
    <row r="39" spans="1:9" x14ac:dyDescent="0.2">
      <c r="A39" s="162"/>
      <c r="B39" s="42" t="s">
        <v>10</v>
      </c>
      <c r="C39" s="45">
        <v>601933.98526220268</v>
      </c>
      <c r="D39" s="48">
        <f t="shared" si="0"/>
        <v>8.7721430651283896</v>
      </c>
      <c r="E39" s="48">
        <f>100*(SUM(C38:C39)/SUM(C26:C27)-1)</f>
        <v>3.9865306032764058</v>
      </c>
      <c r="F39" s="48">
        <f t="shared" si="1"/>
        <v>2.9128775683144426</v>
      </c>
      <c r="G39" s="48">
        <f t="shared" si="2"/>
        <v>-7.0607127358899842</v>
      </c>
      <c r="H39" s="139"/>
      <c r="I39" s="51"/>
    </row>
    <row r="40" spans="1:9" x14ac:dyDescent="0.2">
      <c r="A40" s="162"/>
      <c r="B40" s="42" t="s">
        <v>11</v>
      </c>
      <c r="C40" s="45">
        <v>577620.90603730001</v>
      </c>
      <c r="D40" s="48">
        <f t="shared" si="0"/>
        <v>-4.0391604096439053</v>
      </c>
      <c r="E40" s="48">
        <f>100*(SUM(C38:C40)/SUM(C26:C28)-1)</f>
        <v>-0.74415198807545879</v>
      </c>
      <c r="F40" s="48">
        <f t="shared" si="1"/>
        <v>-9.0224626958513419</v>
      </c>
      <c r="G40" s="48">
        <f t="shared" si="2"/>
        <v>-5.2737020243002082</v>
      </c>
      <c r="H40" s="139"/>
      <c r="I40" s="51"/>
    </row>
    <row r="41" spans="1:9" x14ac:dyDescent="0.2">
      <c r="A41" s="162"/>
      <c r="B41" s="42" t="s">
        <v>12</v>
      </c>
      <c r="C41" s="45">
        <v>663615.96844089532</v>
      </c>
      <c r="D41" s="48">
        <f t="shared" si="0"/>
        <v>14.887802969867248</v>
      </c>
      <c r="E41" s="48">
        <f>100*(SUM(C38:C41)/SUM(C26:C29)-1)</f>
        <v>4.3694772673114946</v>
      </c>
      <c r="F41" s="48">
        <f t="shared" si="1"/>
        <v>20.593774999912419</v>
      </c>
      <c r="G41" s="48">
        <f t="shared" si="2"/>
        <v>-6.079425936971294</v>
      </c>
      <c r="H41" s="139"/>
      <c r="I41" s="51"/>
    </row>
    <row r="42" spans="1:9" x14ac:dyDescent="0.2">
      <c r="A42" s="162"/>
      <c r="B42" s="42" t="s">
        <v>13</v>
      </c>
      <c r="C42" s="45">
        <v>668222.58519166487</v>
      </c>
      <c r="D42" s="48">
        <f t="shared" si="0"/>
        <v>0.6941690631092623</v>
      </c>
      <c r="E42" s="48">
        <f>100*(SUM(C38:C42)/SUM(C26:C30)-1)</f>
        <v>4.3907230645873652</v>
      </c>
      <c r="F42" s="48">
        <f t="shared" si="1"/>
        <v>4.4669916859155112</v>
      </c>
      <c r="G42" s="48">
        <f t="shared" si="2"/>
        <v>-5.5932526126476256</v>
      </c>
      <c r="H42" s="139"/>
      <c r="I42" s="51"/>
    </row>
    <row r="43" spans="1:9" x14ac:dyDescent="0.2">
      <c r="A43" s="162"/>
      <c r="B43" s="42" t="s">
        <v>14</v>
      </c>
      <c r="C43" s="45">
        <v>646338.76963750669</v>
      </c>
      <c r="D43" s="48">
        <f t="shared" si="0"/>
        <v>-3.2749290489607286</v>
      </c>
      <c r="E43" s="48">
        <f>100*(SUM(C38:C43)/SUM(C26:C31)-1)</f>
        <v>4.3559652714161512</v>
      </c>
      <c r="F43" s="48">
        <f t="shared" si="1"/>
        <v>4.1914667481979695</v>
      </c>
      <c r="G43" s="48">
        <f t="shared" si="2"/>
        <v>-5.0630132858273775</v>
      </c>
      <c r="H43" s="139"/>
      <c r="I43" s="51"/>
    </row>
    <row r="44" spans="1:9" x14ac:dyDescent="0.2">
      <c r="A44" s="162"/>
      <c r="B44" s="42" t="s">
        <v>15</v>
      </c>
      <c r="C44" s="45">
        <v>709693.08458313427</v>
      </c>
      <c r="D44" s="48">
        <f t="shared" si="0"/>
        <v>9.8020292022957598</v>
      </c>
      <c r="E44" s="48">
        <f>100*(SUM(C38:C44)/SUM(C26:C32)-1)</f>
        <v>5.8306176691895084</v>
      </c>
      <c r="F44" s="48">
        <f t="shared" si="1"/>
        <v>14.274798188160975</v>
      </c>
      <c r="G44" s="48">
        <f t="shared" si="2"/>
        <v>-5.6205804382185036</v>
      </c>
      <c r="H44" s="139"/>
      <c r="I44" s="51"/>
    </row>
    <row r="45" spans="1:9" x14ac:dyDescent="0.2">
      <c r="A45" s="162"/>
      <c r="B45" s="42" t="s">
        <v>16</v>
      </c>
      <c r="C45" s="45">
        <v>664979.9772444081</v>
      </c>
      <c r="D45" s="48">
        <f t="shared" si="0"/>
        <v>-6.3003442347180467</v>
      </c>
      <c r="E45" s="48">
        <f>100*(SUM(C38:C45)/SUM(C26:C33)-1)</f>
        <v>5.5739623673216832</v>
      </c>
      <c r="F45" s="48">
        <f t="shared" si="1"/>
        <v>3.8988519333910343</v>
      </c>
      <c r="G45" s="48">
        <f t="shared" si="2"/>
        <v>-5.4537782580258209</v>
      </c>
      <c r="H45" s="139"/>
      <c r="I45" s="51"/>
    </row>
    <row r="46" spans="1:9" x14ac:dyDescent="0.2">
      <c r="A46" s="162"/>
      <c r="B46" s="42" t="s">
        <v>17</v>
      </c>
      <c r="C46" s="45">
        <v>688418.04228301323</v>
      </c>
      <c r="D46" s="48">
        <f t="shared" si="0"/>
        <v>3.5246271828708986</v>
      </c>
      <c r="E46" s="48">
        <f>100*(SUM(C38:C46)/SUM(C26:C34)-1)</f>
        <v>6.2325610597243397</v>
      </c>
      <c r="F46" s="48">
        <f t="shared" si="1"/>
        <v>11.36494535021939</v>
      </c>
      <c r="G46" s="48">
        <f t="shared" si="2"/>
        <v>-6.3519427577804262</v>
      </c>
      <c r="H46" s="139"/>
      <c r="I46" s="51"/>
    </row>
    <row r="47" spans="1:9" x14ac:dyDescent="0.2">
      <c r="A47" s="162"/>
      <c r="B47" s="42" t="s">
        <v>18</v>
      </c>
      <c r="C47" s="45">
        <v>737172.45287800895</v>
      </c>
      <c r="D47" s="48">
        <f t="shared" si="0"/>
        <v>7.0820936699030446</v>
      </c>
      <c r="E47" s="48">
        <f>100*(SUM(C38:C47)/SUM(C26:C35)-1)</f>
        <v>7.2364411393016637</v>
      </c>
      <c r="F47" s="48">
        <f t="shared" si="1"/>
        <v>15.808568014915171</v>
      </c>
      <c r="G47" s="48">
        <f t="shared" si="2"/>
        <v>-6.6247051048396681</v>
      </c>
      <c r="H47" s="139"/>
      <c r="I47" s="51"/>
    </row>
    <row r="48" spans="1:9" x14ac:dyDescent="0.2">
      <c r="A48" s="162"/>
      <c r="B48" s="42" t="s">
        <v>19</v>
      </c>
      <c r="C48" s="45">
        <v>664587.90103878581</v>
      </c>
      <c r="D48" s="48">
        <f t="shared" si="0"/>
        <v>-9.846346205130752</v>
      </c>
      <c r="E48" s="48">
        <f>100*(SUM(C38:C48)/SUM(C26:C36)-1)</f>
        <v>7.3286339349543761</v>
      </c>
      <c r="F48" s="48">
        <f t="shared" si="1"/>
        <v>8.240360918809376</v>
      </c>
      <c r="G48" s="48">
        <f t="shared" si="2"/>
        <v>-6.4988294875209078</v>
      </c>
      <c r="H48" s="139"/>
      <c r="I48" s="51"/>
    </row>
    <row r="49" spans="1:9" x14ac:dyDescent="0.2">
      <c r="A49" s="162"/>
      <c r="B49" s="42" t="s">
        <v>20</v>
      </c>
      <c r="C49" s="45">
        <v>610667.69475366513</v>
      </c>
      <c r="D49" s="48">
        <f t="shared" si="0"/>
        <v>-8.1133295085331181</v>
      </c>
      <c r="E49" s="48">
        <f>100*(SUM(C38:C49)/SUM(C26:C37)-1)</f>
        <v>7.7556800939243775</v>
      </c>
      <c r="F49" s="48">
        <f t="shared" si="1"/>
        <v>13.040997586747128</v>
      </c>
      <c r="G49" s="48">
        <f t="shared" si="2"/>
        <v>-7.197467536898472</v>
      </c>
      <c r="H49" s="139"/>
      <c r="I49" s="51"/>
    </row>
    <row r="50" spans="1:9" x14ac:dyDescent="0.2">
      <c r="A50" s="162">
        <v>2014</v>
      </c>
      <c r="B50" s="42" t="s">
        <v>9</v>
      </c>
      <c r="C50" s="45">
        <v>581032.85047775856</v>
      </c>
      <c r="D50" s="48">
        <f t="shared" si="0"/>
        <v>-4.8528593424056687</v>
      </c>
      <c r="E50" s="48">
        <f>100*(SUM(C50)/SUM(C38)-1)</f>
        <v>4.9952152314112652</v>
      </c>
      <c r="F50" s="48">
        <f t="shared" si="1"/>
        <v>4.9952152314112652</v>
      </c>
      <c r="G50" s="48">
        <f t="shared" si="2"/>
        <v>-7.1769807229011491</v>
      </c>
      <c r="H50" s="139"/>
      <c r="I50" s="51"/>
    </row>
    <row r="51" spans="1:9" x14ac:dyDescent="0.2">
      <c r="A51" s="162"/>
      <c r="B51" s="42" t="s">
        <v>10</v>
      </c>
      <c r="C51" s="45">
        <v>663333.38242724014</v>
      </c>
      <c r="D51" s="48">
        <f t="shared" si="0"/>
        <v>14.164523035454767</v>
      </c>
      <c r="E51" s="48">
        <f>100*(SUM(C50:C51)/SUM(C38:C39)-1)</f>
        <v>7.7071388016806353</v>
      </c>
      <c r="F51" s="48">
        <f t="shared" si="1"/>
        <v>10.200353970426157</v>
      </c>
      <c r="G51" s="48">
        <f t="shared" si="2"/>
        <v>-7.6843074841825292</v>
      </c>
      <c r="H51" s="139"/>
      <c r="I51" s="51"/>
    </row>
    <row r="52" spans="1:9" x14ac:dyDescent="0.2">
      <c r="A52" s="162"/>
      <c r="B52" s="42" t="s">
        <v>11</v>
      </c>
      <c r="C52" s="45">
        <v>709935.76204022428</v>
      </c>
      <c r="D52" s="48">
        <f t="shared" si="0"/>
        <v>7.0254838438039702</v>
      </c>
      <c r="E52" s="48">
        <f>100*(SUM(C50:C52)/SUM(C38:C40)-1)</f>
        <v>12.773475286099467</v>
      </c>
      <c r="F52" s="48">
        <f t="shared" si="1"/>
        <v>22.906867570056399</v>
      </c>
      <c r="G52" s="48">
        <f t="shared" si="2"/>
        <v>-9.9249602559520085</v>
      </c>
      <c r="H52" s="139"/>
      <c r="I52" s="51"/>
    </row>
    <row r="53" spans="1:9" x14ac:dyDescent="0.2">
      <c r="A53" s="162"/>
      <c r="B53" s="42" t="s">
        <v>12</v>
      </c>
      <c r="C53" s="45">
        <v>692234.91628789518</v>
      </c>
      <c r="D53" s="48">
        <f t="shared" si="0"/>
        <v>-2.4933024505569557</v>
      </c>
      <c r="E53" s="48">
        <f>100*(SUM(C50:C53)/SUM(C38:C41)-1)</f>
        <v>10.43062313336074</v>
      </c>
      <c r="F53" s="48">
        <f t="shared" si="1"/>
        <v>4.312576732328699</v>
      </c>
      <c r="G53" s="48">
        <f t="shared" si="2"/>
        <v>-8.8356084318155439</v>
      </c>
      <c r="H53" s="139"/>
      <c r="I53" s="51"/>
    </row>
    <row r="54" spans="1:9" x14ac:dyDescent="0.2">
      <c r="A54" s="162"/>
      <c r="B54" s="42" t="s">
        <v>13</v>
      </c>
      <c r="C54" s="45">
        <v>752105.35912662465</v>
      </c>
      <c r="D54" s="48">
        <f t="shared" si="0"/>
        <v>8.6488620307950228</v>
      </c>
      <c r="E54" s="48">
        <f>100*(SUM(C50:C54)/SUM(C38:C42)-1)</f>
        <v>10.893396291417501</v>
      </c>
      <c r="F54" s="48">
        <f t="shared" si="1"/>
        <v>12.553118645473482</v>
      </c>
      <c r="G54" s="48">
        <f t="shared" si="2"/>
        <v>-9.425450554494585</v>
      </c>
      <c r="H54" s="139"/>
      <c r="I54" s="51"/>
    </row>
    <row r="55" spans="1:9" x14ac:dyDescent="0.2">
      <c r="A55" s="162"/>
      <c r="B55" s="42" t="s">
        <v>14</v>
      </c>
      <c r="C55" s="45">
        <v>649168.38377938373</v>
      </c>
      <c r="D55" s="48">
        <f t="shared" si="0"/>
        <v>-13.686510021252275</v>
      </c>
      <c r="E55" s="48">
        <f>100*(SUM(C50:C55)/SUM(C38:C43)-1)</f>
        <v>9.0724206274577455</v>
      </c>
      <c r="F55" s="48">
        <f t="shared" si="1"/>
        <v>0.43779118239557491</v>
      </c>
      <c r="G55" s="48">
        <f t="shared" si="2"/>
        <v>-9.1369194776228397</v>
      </c>
      <c r="H55" s="139"/>
      <c r="I55" s="51"/>
    </row>
    <row r="56" spans="1:9" x14ac:dyDescent="0.2">
      <c r="A56" s="162"/>
      <c r="B56" s="42" t="s">
        <v>15</v>
      </c>
      <c r="C56" s="45">
        <v>786839.06307190226</v>
      </c>
      <c r="D56" s="48">
        <f t="shared" si="0"/>
        <v>21.207237248834531</v>
      </c>
      <c r="E56" s="48">
        <f>100*(SUM(C50:C56)/SUM(C38:C44)-1)</f>
        <v>9.361046962156049</v>
      </c>
      <c r="F56" s="48">
        <f t="shared" si="1"/>
        <v>10.870329747412244</v>
      </c>
      <c r="G56" s="48">
        <f t="shared" si="2"/>
        <v>-8.9106508529073416</v>
      </c>
      <c r="H56" s="139"/>
      <c r="I56" s="51"/>
    </row>
    <row r="57" spans="1:9" x14ac:dyDescent="0.2">
      <c r="A57" s="162"/>
      <c r="B57" s="42" t="s">
        <v>16</v>
      </c>
      <c r="C57" s="45">
        <v>698542.15875108226</v>
      </c>
      <c r="D57" s="48">
        <f t="shared" si="0"/>
        <v>-11.221723534683148</v>
      </c>
      <c r="E57" s="48">
        <f>100*(SUM(C50:C57)/SUM(C38:C45)-1)</f>
        <v>8.7969875415107488</v>
      </c>
      <c r="F57" s="48">
        <f t="shared" si="1"/>
        <v>5.0470965525535982</v>
      </c>
      <c r="G57" s="48">
        <f t="shared" si="2"/>
        <v>-8.9788785555800388</v>
      </c>
      <c r="H57" s="139"/>
      <c r="I57" s="51"/>
    </row>
    <row r="58" spans="1:9" x14ac:dyDescent="0.2">
      <c r="A58" s="162"/>
      <c r="B58" s="42" t="s">
        <v>17</v>
      </c>
      <c r="C58" s="45">
        <v>743102.9476722338</v>
      </c>
      <c r="D58" s="48">
        <f t="shared" si="0"/>
        <v>6.3791123216988765</v>
      </c>
      <c r="E58" s="48">
        <f>100*(SUM(C50:C58)/SUM(C38:C46)-1)</f>
        <v>8.6952395826897177</v>
      </c>
      <c r="F58" s="48">
        <f t="shared" si="1"/>
        <v>7.943560748040257</v>
      </c>
      <c r="G58" s="48">
        <f t="shared" si="2"/>
        <v>-8.731805620700694</v>
      </c>
      <c r="H58" s="139"/>
      <c r="I58" s="51"/>
    </row>
    <row r="59" spans="1:9" x14ac:dyDescent="0.2">
      <c r="A59" s="162"/>
      <c r="B59" s="42" t="s">
        <v>18</v>
      </c>
      <c r="C59" s="45">
        <v>740833.72256279853</v>
      </c>
      <c r="D59" s="48">
        <f t="shared" si="0"/>
        <v>-0.30537156615292327</v>
      </c>
      <c r="E59" s="48">
        <f>100*(SUM(C50:C59)/SUM(C38:C47)-1)</f>
        <v>7.7670555545366504</v>
      </c>
      <c r="F59" s="48">
        <f t="shared" si="1"/>
        <v>0.49666393128169339</v>
      </c>
      <c r="G59" s="48">
        <f t="shared" si="2"/>
        <v>-7.558597655931476</v>
      </c>
      <c r="H59" s="139"/>
      <c r="I59" s="51"/>
    </row>
    <row r="60" spans="1:9" x14ac:dyDescent="0.2">
      <c r="A60" s="162"/>
      <c r="B60" s="42" t="s">
        <v>19</v>
      </c>
      <c r="C60" s="45">
        <v>662678.41344626155</v>
      </c>
      <c r="D60" s="48">
        <f t="shared" si="0"/>
        <v>-10.549642482009446</v>
      </c>
      <c r="E60" s="48">
        <f>100*(SUM(C50:C60)/SUM(C38:C48)-1)</f>
        <v>7.0211163589280368</v>
      </c>
      <c r="F60" s="48">
        <f t="shared" si="1"/>
        <v>-0.28731904230270278</v>
      </c>
      <c r="G60" s="48">
        <f t="shared" si="2"/>
        <v>-6.9270250046472581</v>
      </c>
      <c r="H60" s="139"/>
      <c r="I60" s="51"/>
    </row>
    <row r="61" spans="1:9" x14ac:dyDescent="0.2">
      <c r="A61" s="162"/>
      <c r="B61" s="42" t="s">
        <v>20</v>
      </c>
      <c r="C61" s="45">
        <v>650640.83929393231</v>
      </c>
      <c r="D61" s="48">
        <f t="shared" si="0"/>
        <v>-1.8165031345638405</v>
      </c>
      <c r="E61" s="48">
        <f>100*(SUM(C50:C61)/SUM(C38:C49)-1)</f>
        <v>6.9838404038842672</v>
      </c>
      <c r="F61" s="48">
        <f t="shared" si="1"/>
        <v>6.5458095923007331</v>
      </c>
      <c r="G61" s="48">
        <f t="shared" si="2"/>
        <v>-6.5279395257442197</v>
      </c>
      <c r="H61" s="139"/>
      <c r="I61" s="51"/>
    </row>
    <row r="62" spans="1:9" x14ac:dyDescent="0.2">
      <c r="A62" s="162">
        <v>2015</v>
      </c>
      <c r="B62" s="42" t="s">
        <v>9</v>
      </c>
      <c r="C62" s="45">
        <v>588921.14599999995</v>
      </c>
      <c r="D62" s="48">
        <f t="shared" si="0"/>
        <v>-9.4859851344268229</v>
      </c>
      <c r="E62" s="48">
        <f>100*(SUM(C62)/SUM(C50)-1)</f>
        <v>1.3576333103636262</v>
      </c>
      <c r="F62" s="48">
        <f t="shared" si="1"/>
        <v>1.3576333103636262</v>
      </c>
      <c r="G62" s="48">
        <f t="shared" si="2"/>
        <v>-6.2848495274667844</v>
      </c>
      <c r="H62" s="139"/>
      <c r="I62" s="51"/>
    </row>
    <row r="63" spans="1:9" x14ac:dyDescent="0.2">
      <c r="A63" s="162"/>
      <c r="B63" s="42" t="s">
        <v>10</v>
      </c>
      <c r="C63" s="45">
        <v>689289.85000000009</v>
      </c>
      <c r="D63" s="48">
        <f t="shared" si="0"/>
        <v>17.042808647934017</v>
      </c>
      <c r="E63" s="48">
        <f>100*(SUM(C62:C63)/SUM(C50:C51)-1)</f>
        <v>2.7198394009768423</v>
      </c>
      <c r="F63" s="48">
        <f t="shared" si="1"/>
        <v>3.9130350228690824</v>
      </c>
      <c r="G63" s="48">
        <f t="shared" si="2"/>
        <v>-5.8416051736028258</v>
      </c>
      <c r="H63" s="139"/>
      <c r="I63" s="51"/>
    </row>
    <row r="64" spans="1:9" x14ac:dyDescent="0.2">
      <c r="A64" s="162"/>
      <c r="B64" s="42" t="s">
        <v>11</v>
      </c>
      <c r="C64" s="45">
        <v>735713.59</v>
      </c>
      <c r="D64" s="48">
        <f t="shared" si="0"/>
        <v>6.735009952634563</v>
      </c>
      <c r="E64" s="48">
        <f>100*(SUM(C62:C64)/SUM(C50:C52)-1)</f>
        <v>3.0508381616040081</v>
      </c>
      <c r="F64" s="48">
        <f t="shared" si="1"/>
        <v>3.6310085134597214</v>
      </c>
      <c r="G64" s="48">
        <f t="shared" si="2"/>
        <v>-4.5538583258080241</v>
      </c>
      <c r="H64" s="139"/>
      <c r="I64" s="51"/>
    </row>
    <row r="65" spans="1:9" x14ac:dyDescent="0.2">
      <c r="A65" s="162"/>
      <c r="B65" s="42" t="s">
        <v>12</v>
      </c>
      <c r="C65" s="45">
        <v>709793.6000028142</v>
      </c>
      <c r="D65" s="48">
        <f t="shared" si="0"/>
        <v>-3.5231087680717921</v>
      </c>
      <c r="E65" s="48">
        <f>100*(SUM(C62:C65)/SUM(C50:C53)-1)</f>
        <v>2.9163120469660964</v>
      </c>
      <c r="F65" s="48">
        <f t="shared" si="1"/>
        <v>2.5365209557872914</v>
      </c>
      <c r="G65" s="48">
        <f t="shared" si="2"/>
        <v>-4.4127976104938131</v>
      </c>
      <c r="H65" s="139"/>
      <c r="I65" s="51"/>
    </row>
    <row r="66" spans="1:9" x14ac:dyDescent="0.2">
      <c r="A66" s="162"/>
      <c r="B66" s="42" t="s">
        <v>13</v>
      </c>
      <c r="C66" s="45">
        <v>771679.82499999995</v>
      </c>
      <c r="D66" s="48">
        <f t="shared" si="0"/>
        <v>8.7189043402110755</v>
      </c>
      <c r="E66" s="48">
        <f>100*(SUM(C62:C66)/SUM(C50:C54)-1)</f>
        <v>2.8468939342895405</v>
      </c>
      <c r="F66" s="48">
        <f t="shared" si="1"/>
        <v>2.6026228421116349</v>
      </c>
      <c r="G66" s="48">
        <f t="shared" si="2"/>
        <v>-3.6394439194643469</v>
      </c>
      <c r="H66" s="139"/>
      <c r="I66" s="51"/>
    </row>
    <row r="67" spans="1:9" x14ac:dyDescent="0.2">
      <c r="A67" s="162"/>
      <c r="B67" s="42" t="s">
        <v>14</v>
      </c>
      <c r="C67" s="45">
        <v>741080.57399999991</v>
      </c>
      <c r="D67" s="48">
        <f t="shared" si="0"/>
        <v>-3.9652780866728077</v>
      </c>
      <c r="E67" s="48">
        <f>100*(SUM(C62:C67)/SUM(C50:C55)-1)</f>
        <v>4.6609870615060389</v>
      </c>
      <c r="F67" s="48">
        <f t="shared" si="1"/>
        <v>14.158451415257467</v>
      </c>
      <c r="G67" s="48">
        <f t="shared" si="2"/>
        <v>-4.6458568639509252</v>
      </c>
      <c r="H67" s="139"/>
      <c r="I67" s="51"/>
    </row>
    <row r="68" spans="1:9" x14ac:dyDescent="0.2">
      <c r="A68" s="162"/>
      <c r="B68" s="42" t="s">
        <v>15</v>
      </c>
      <c r="C68" s="45">
        <v>834848.56</v>
      </c>
      <c r="D68" s="48">
        <f t="shared" si="0"/>
        <v>12.652873289322009</v>
      </c>
      <c r="E68" s="48">
        <f>100*(SUM(C62:C68)/SUM(C50:C56)-1)</f>
        <v>4.8954410688581973</v>
      </c>
      <c r="F68" s="48">
        <f t="shared" si="1"/>
        <v>6.1015650062750781</v>
      </c>
      <c r="G68" s="48">
        <f t="shared" si="2"/>
        <v>-4.2797254810316154</v>
      </c>
      <c r="H68" s="139"/>
      <c r="I68" s="51"/>
    </row>
    <row r="69" spans="1:9" x14ac:dyDescent="0.2">
      <c r="A69" s="162"/>
      <c r="B69" s="42" t="s">
        <v>16</v>
      </c>
      <c r="C69" s="45">
        <v>772132.94000000006</v>
      </c>
      <c r="D69" s="48">
        <f t="shared" si="0"/>
        <v>-7.5122151495356171</v>
      </c>
      <c r="E69" s="48">
        <f>100*(SUM(C62:C69)/SUM(C50:C57)-1)</f>
        <v>5.6074001407506513</v>
      </c>
      <c r="F69" s="48">
        <f t="shared" si="1"/>
        <v>10.534909071270683</v>
      </c>
      <c r="G69" s="48">
        <f t="shared" si="2"/>
        <v>-4.7065317351822067</v>
      </c>
      <c r="H69" s="139"/>
      <c r="I69" s="51"/>
    </row>
    <row r="70" spans="1:9" x14ac:dyDescent="0.2">
      <c r="A70" s="162"/>
      <c r="B70" s="42" t="s">
        <v>17</v>
      </c>
      <c r="C70" s="45">
        <v>810193.7300000001</v>
      </c>
      <c r="D70" s="48">
        <f t="shared" si="0"/>
        <v>4.9293053084874305</v>
      </c>
      <c r="E70" s="48">
        <f>100*(SUM(C62:C70)/SUM(C50:C58)-1)</f>
        <v>6.0124484584036297</v>
      </c>
      <c r="F70" s="48">
        <f t="shared" si="1"/>
        <v>9.0284640288304416</v>
      </c>
      <c r="G70" s="48">
        <f t="shared" si="2"/>
        <v>-4.8127379039640257</v>
      </c>
      <c r="H70" s="139"/>
      <c r="I70" s="51"/>
    </row>
    <row r="71" spans="1:9" x14ac:dyDescent="0.2">
      <c r="A71" s="162"/>
      <c r="B71" s="42" t="s">
        <v>18</v>
      </c>
      <c r="C71" s="45">
        <v>787664.59000000008</v>
      </c>
      <c r="D71" s="48">
        <f t="shared" si="0"/>
        <v>-2.7807102382784388</v>
      </c>
      <c r="E71" s="48">
        <f>100*(SUM(C62:C71)/SUM(C50:C59)-1)</f>
        <v>6.0450632479229105</v>
      </c>
      <c r="F71" s="48">
        <f t="shared" si="1"/>
        <v>6.3213736106932927</v>
      </c>
      <c r="G71" s="48">
        <f t="shared" si="2"/>
        <v>-5.2800987753568123</v>
      </c>
      <c r="H71" s="139"/>
      <c r="I71" s="51"/>
    </row>
    <row r="72" spans="1:9" x14ac:dyDescent="0.2">
      <c r="A72" s="162"/>
      <c r="B72" s="42" t="s">
        <v>19</v>
      </c>
      <c r="C72" s="45">
        <v>725788.36</v>
      </c>
      <c r="D72" s="48">
        <f t="shared" si="0"/>
        <v>-7.8556571903276922</v>
      </c>
      <c r="E72" s="48">
        <f>100*(SUM(C62:C72)/SUM(C50:C60)-1)</f>
        <v>6.3452090387182913</v>
      </c>
      <c r="F72" s="48">
        <f t="shared" si="1"/>
        <v>9.5234649678016314</v>
      </c>
      <c r="G72" s="48">
        <f t="shared" si="2"/>
        <v>-5.9796784117833628</v>
      </c>
      <c r="H72" s="139"/>
      <c r="I72" s="51"/>
    </row>
    <row r="73" spans="1:9" x14ac:dyDescent="0.2">
      <c r="A73" s="162"/>
      <c r="B73" s="42" t="s">
        <v>20</v>
      </c>
      <c r="C73" s="45">
        <v>705681.84000000008</v>
      </c>
      <c r="D73" s="48">
        <f t="shared" si="0"/>
        <v>-2.7703006975752453</v>
      </c>
      <c r="E73" s="48">
        <f>100*(SUM(C62:C73)/SUM(C50:C61)-1)</f>
        <v>6.5103439713608324</v>
      </c>
      <c r="F73" s="48">
        <f t="shared" si="1"/>
        <v>8.4595059796427119</v>
      </c>
      <c r="G73" s="48">
        <f t="shared" si="2"/>
        <v>-6.1124053576536834</v>
      </c>
      <c r="H73" s="139"/>
      <c r="I73" s="51"/>
    </row>
    <row r="74" spans="1:9" x14ac:dyDescent="0.2">
      <c r="A74" s="162">
        <v>2016</v>
      </c>
      <c r="B74" s="42" t="s">
        <v>9</v>
      </c>
      <c r="C74" s="45">
        <v>596127.99300000002</v>
      </c>
      <c r="D74" s="48">
        <f t="shared" si="0"/>
        <v>-15.5245382253283</v>
      </c>
      <c r="E74" s="48">
        <f>100*(SUM(C74)/SUM(C62)-1)</f>
        <v>1.2237371758425653</v>
      </c>
      <c r="F74" s="48">
        <f t="shared" si="1"/>
        <v>1.2237371758425653</v>
      </c>
      <c r="G74" s="48">
        <f t="shared" si="2"/>
        <v>-6.0997706639711158</v>
      </c>
      <c r="H74" s="139"/>
      <c r="I74" s="51"/>
    </row>
    <row r="75" spans="1:9" x14ac:dyDescent="0.2">
      <c r="A75" s="162"/>
      <c r="B75" s="42" t="s">
        <v>10</v>
      </c>
      <c r="C75" s="45">
        <v>733812.47000000009</v>
      </c>
      <c r="D75" s="48">
        <f t="shared" si="0"/>
        <v>23.096462272658293</v>
      </c>
      <c r="E75" s="48">
        <f>100*(SUM(C74:C75)/SUM(C62:C63)-1)</f>
        <v>4.0470209661691792</v>
      </c>
      <c r="F75" s="48">
        <f t="shared" si="1"/>
        <v>6.4592014520451713</v>
      </c>
      <c r="G75" s="48">
        <f t="shared" si="2"/>
        <v>-6.2773754890806384</v>
      </c>
      <c r="H75" s="139"/>
      <c r="I75" s="51"/>
    </row>
    <row r="76" spans="1:9" x14ac:dyDescent="0.2">
      <c r="A76" s="162"/>
      <c r="B76" s="42" t="s">
        <v>11</v>
      </c>
      <c r="C76" s="45">
        <v>685446.1599999998</v>
      </c>
      <c r="D76" s="48">
        <f t="shared" si="0"/>
        <v>-6.5910994943981116</v>
      </c>
      <c r="E76" s="48">
        <f>100*(SUM(C74:C76)/SUM(C62:C64)-1)</f>
        <v>7.2596412505365748E-2</v>
      </c>
      <c r="F76" s="48">
        <f t="shared" si="1"/>
        <v>-6.8324726745906839</v>
      </c>
      <c r="G76" s="48">
        <f t="shared" si="2"/>
        <v>-5.4560128121581393</v>
      </c>
      <c r="H76" s="139"/>
      <c r="I76" s="51"/>
    </row>
    <row r="77" spans="1:9" x14ac:dyDescent="0.2">
      <c r="A77" s="162"/>
      <c r="B77" s="42" t="s">
        <v>12</v>
      </c>
      <c r="C77" s="45">
        <v>738886.96000000008</v>
      </c>
      <c r="D77" s="48">
        <f t="shared" si="0"/>
        <v>7.7964985608789839</v>
      </c>
      <c r="E77" s="48">
        <f>100*(SUM(C74:C77)/SUM(C62:C65)-1)</f>
        <v>1.1218266689340117</v>
      </c>
      <c r="F77" s="48">
        <f t="shared" si="1"/>
        <v>4.0988478900162661</v>
      </c>
      <c r="G77" s="48">
        <f t="shared" si="2"/>
        <v>-5.5677386853929534</v>
      </c>
      <c r="H77" s="139"/>
      <c r="I77" s="51"/>
    </row>
    <row r="78" spans="1:9" x14ac:dyDescent="0.2">
      <c r="A78" s="162"/>
      <c r="B78" s="42" t="s">
        <v>13</v>
      </c>
      <c r="C78" s="45">
        <v>689904.76000000013</v>
      </c>
      <c r="D78" s="48">
        <f t="shared" si="0"/>
        <v>-6.6291872304797383</v>
      </c>
      <c r="E78" s="48">
        <f>100*(SUM(C74:C78)/SUM(C62:C66)-1)</f>
        <v>-1.4653458015821186</v>
      </c>
      <c r="F78" s="48">
        <f t="shared" si="1"/>
        <v>-10.597019949303432</v>
      </c>
      <c r="G78" s="48">
        <f t="shared" si="2"/>
        <v>-4.4704677845402223</v>
      </c>
      <c r="H78" s="139"/>
      <c r="I78" s="51"/>
    </row>
    <row r="79" spans="1:9" x14ac:dyDescent="0.2">
      <c r="A79" s="162"/>
      <c r="B79" s="42" t="s">
        <v>14</v>
      </c>
      <c r="C79" s="45">
        <v>721605.77000000014</v>
      </c>
      <c r="D79" s="48">
        <f t="shared" si="0"/>
        <v>4.5949835162754971</v>
      </c>
      <c r="E79" s="48">
        <f>100*(SUM(C74:C79)/SUM(C62:C67)-1)</f>
        <v>-1.6687083525707802</v>
      </c>
      <c r="F79" s="48">
        <f t="shared" si="1"/>
        <v>-2.6278929286844055</v>
      </c>
      <c r="G79" s="48">
        <f t="shared" si="2"/>
        <v>-3.2148986243859645</v>
      </c>
      <c r="H79" s="139"/>
      <c r="I79" s="51"/>
    </row>
    <row r="80" spans="1:9" x14ac:dyDescent="0.2">
      <c r="A80" s="162"/>
      <c r="B80" s="42" t="s">
        <v>15</v>
      </c>
      <c r="C80" s="45">
        <v>628366.48</v>
      </c>
      <c r="D80" s="48">
        <f t="shared" si="0"/>
        <v>-12.921084320043629</v>
      </c>
      <c r="E80" s="48">
        <f>100*(SUM(C74:C80)/SUM(C62:C68)-1)</f>
        <v>-5.4655624470201669</v>
      </c>
      <c r="F80" s="48">
        <f t="shared" si="1"/>
        <v>-24.732878499544885</v>
      </c>
      <c r="G80" s="48">
        <f t="shared" si="2"/>
        <v>-0.33141126071335458</v>
      </c>
      <c r="H80" s="139"/>
      <c r="I80" s="51"/>
    </row>
    <row r="81" spans="1:10" x14ac:dyDescent="0.2">
      <c r="A81" s="162"/>
      <c r="B81" s="42" t="s">
        <v>16</v>
      </c>
      <c r="C81" s="45">
        <v>697717.47000000009</v>
      </c>
      <c r="D81" s="48">
        <f t="shared" si="0"/>
        <v>11.036710615117485</v>
      </c>
      <c r="E81" s="48">
        <f>100*(SUM(C74:C81)/SUM(C62:C69)-1)</f>
        <v>-6.016846472609128</v>
      </c>
      <c r="F81" s="48">
        <f t="shared" si="1"/>
        <v>-9.6376499621943275</v>
      </c>
      <c r="G81" s="48">
        <f t="shared" si="2"/>
        <v>1.4026131637014938</v>
      </c>
      <c r="H81" s="139"/>
      <c r="I81" s="51"/>
    </row>
    <row r="82" spans="1:10" x14ac:dyDescent="0.2">
      <c r="A82" s="162"/>
      <c r="B82" s="42" t="s">
        <v>17</v>
      </c>
      <c r="C82" s="45">
        <v>687122.50999999989</v>
      </c>
      <c r="D82" s="48">
        <f t="shared" ref="D82:D145" si="3">100*(C82/C81-1)</f>
        <v>-1.5185172301906413</v>
      </c>
      <c r="E82" s="48">
        <f>100*(SUM(C74:C82)/SUM(C62:C70)-1)</f>
        <v>-7.1338734355630766</v>
      </c>
      <c r="F82" s="48">
        <f t="shared" si="1"/>
        <v>-15.190344659912414</v>
      </c>
      <c r="G82" s="48">
        <f t="shared" si="2"/>
        <v>3.6875066032019843</v>
      </c>
      <c r="H82" s="139"/>
      <c r="I82" s="51"/>
    </row>
    <row r="83" spans="1:10" x14ac:dyDescent="0.2">
      <c r="A83" s="162"/>
      <c r="B83" s="42" t="s">
        <v>18</v>
      </c>
      <c r="C83" s="45">
        <v>663349.18999999994</v>
      </c>
      <c r="D83" s="48">
        <f t="shared" si="3"/>
        <v>-3.4598371693571717</v>
      </c>
      <c r="E83" s="48">
        <f>100*(SUM(C74:C83)/SUM(C62:C71)-1)</f>
        <v>-8.0493618120159987</v>
      </c>
      <c r="F83" s="48">
        <f t="shared" si="1"/>
        <v>-15.782783887745943</v>
      </c>
      <c r="G83" s="48">
        <f t="shared" si="2"/>
        <v>5.8114423330151821</v>
      </c>
      <c r="H83" s="139"/>
      <c r="I83" s="51"/>
    </row>
    <row r="84" spans="1:10" x14ac:dyDescent="0.2">
      <c r="A84" s="162"/>
      <c r="B84" s="42" t="s">
        <v>19</v>
      </c>
      <c r="C84" s="45">
        <v>635103.64</v>
      </c>
      <c r="D84" s="48">
        <f t="shared" si="3"/>
        <v>-4.2580213296107168</v>
      </c>
      <c r="E84" s="48">
        <f>100*(SUM(C74:C84)/SUM(C62:C72)-1)</f>
        <v>-8.4444024285089352</v>
      </c>
      <c r="F84" s="48">
        <f t="shared" si="1"/>
        <v>-12.494650644438554</v>
      </c>
      <c r="G84" s="48">
        <f t="shared" si="2"/>
        <v>7.7552566098095133</v>
      </c>
      <c r="H84" s="139"/>
      <c r="I84" s="51"/>
    </row>
    <row r="85" spans="1:10" x14ac:dyDescent="0.2">
      <c r="A85" s="162"/>
      <c r="B85" s="42" t="s">
        <v>20</v>
      </c>
      <c r="C85" s="45">
        <v>626942.67999999993</v>
      </c>
      <c r="D85" s="48">
        <f t="shared" si="3"/>
        <v>-1.2849808261215623</v>
      </c>
      <c r="E85" s="48">
        <f>100*(SUM(C74:C85)/SUM(C62:C73)-1)</f>
        <v>-8.6602144625598463</v>
      </c>
      <c r="F85" s="48">
        <f t="shared" si="1"/>
        <v>-11.157883841817462</v>
      </c>
      <c r="G85" s="48">
        <f t="shared" si="2"/>
        <v>9.481316834283593</v>
      </c>
      <c r="H85" s="139"/>
      <c r="I85" s="51"/>
    </row>
    <row r="86" spans="1:10" x14ac:dyDescent="0.2">
      <c r="A86" s="162">
        <v>2017</v>
      </c>
      <c r="B86" s="42" t="s">
        <v>9</v>
      </c>
      <c r="C86" s="45">
        <v>537905.25999999989</v>
      </c>
      <c r="D86" s="48">
        <f t="shared" si="3"/>
        <v>-14.201843779402612</v>
      </c>
      <c r="E86" s="48">
        <f>100*(SUM(C86)/SUM(C74)-1)</f>
        <v>-9.766817476058387</v>
      </c>
      <c r="F86" s="48">
        <f t="shared" si="1"/>
        <v>-9.766817476058387</v>
      </c>
      <c r="G86" s="48">
        <f t="shared" si="2"/>
        <v>10.363101837881739</v>
      </c>
      <c r="H86" s="139"/>
      <c r="I86" s="51"/>
      <c r="J86" s="51"/>
    </row>
    <row r="87" spans="1:10" x14ac:dyDescent="0.2">
      <c r="A87" s="162"/>
      <c r="B87" s="42" t="s">
        <v>10</v>
      </c>
      <c r="C87" s="45">
        <v>630653.77999999991</v>
      </c>
      <c r="D87" s="48">
        <f t="shared" si="3"/>
        <v>17.242538212026414</v>
      </c>
      <c r="E87" s="48">
        <f>100*(SUM(C86:C87)/SUM(C74:C75)-1)</f>
        <v>-12.134484775052689</v>
      </c>
      <c r="F87" s="48">
        <f t="shared" si="1"/>
        <v>-14.057909100400023</v>
      </c>
      <c r="G87" s="48">
        <f t="shared" si="2"/>
        <v>12.356953747561006</v>
      </c>
      <c r="H87" s="139"/>
      <c r="I87" s="51"/>
      <c r="J87" s="51"/>
    </row>
    <row r="88" spans="1:10" x14ac:dyDescent="0.2">
      <c r="A88" s="162"/>
      <c r="B88" s="42" t="s">
        <v>11</v>
      </c>
      <c r="C88" s="45">
        <v>695564.24</v>
      </c>
      <c r="D88" s="48">
        <f t="shared" si="3"/>
        <v>10.292566548954962</v>
      </c>
      <c r="E88" s="48">
        <f>100*(SUM(C86:C88)/SUM(C74:C76)-1)</f>
        <v>-7.5054255731258674</v>
      </c>
      <c r="F88" s="48">
        <f t="shared" si="1"/>
        <v>1.4761305249707979</v>
      </c>
      <c r="G88" s="48">
        <f t="shared" si="2"/>
        <v>11.581965123837801</v>
      </c>
      <c r="H88" s="139"/>
      <c r="I88" s="51"/>
      <c r="J88" s="51"/>
    </row>
    <row r="89" spans="1:10" x14ac:dyDescent="0.2">
      <c r="A89" s="162"/>
      <c r="B89" s="42" t="s">
        <v>12</v>
      </c>
      <c r="C89" s="45">
        <v>569457.80599999998</v>
      </c>
      <c r="D89" s="48">
        <f t="shared" si="3"/>
        <v>-18.130091621731449</v>
      </c>
      <c r="E89" s="48">
        <f>100*(SUM(C86:C89)/SUM(C74:C77)-1)</f>
        <v>-11.643451071069578</v>
      </c>
      <c r="F89" s="48">
        <f t="shared" si="1"/>
        <v>-22.930321303816225</v>
      </c>
      <c r="G89" s="48">
        <f t="shared" si="2"/>
        <v>14.384564392589127</v>
      </c>
      <c r="H89" s="139"/>
      <c r="I89" s="51"/>
      <c r="J89" s="51"/>
    </row>
    <row r="90" spans="1:10" x14ac:dyDescent="0.2">
      <c r="A90" s="162"/>
      <c r="B90" s="42" t="s">
        <v>13</v>
      </c>
      <c r="C90" s="45">
        <v>629803.06999999995</v>
      </c>
      <c r="D90" s="48">
        <f t="shared" si="3"/>
        <v>10.596968443347677</v>
      </c>
      <c r="E90" s="48">
        <f>100*(SUM(C86:C90)/SUM(C74:C78)-1)</f>
        <v>-11.056169253660519</v>
      </c>
      <c r="F90" s="48">
        <f t="shared" si="1"/>
        <v>-8.7115923073208137</v>
      </c>
      <c r="G90" s="48">
        <f t="shared" si="2"/>
        <v>14.215886284315914</v>
      </c>
      <c r="H90" s="139"/>
      <c r="I90" s="51"/>
      <c r="J90" s="51"/>
    </row>
    <row r="91" spans="1:10" x14ac:dyDescent="0.2">
      <c r="A91" s="162"/>
      <c r="B91" s="42" t="s">
        <v>14</v>
      </c>
      <c r="C91" s="45">
        <v>607064.43500000006</v>
      </c>
      <c r="D91" s="48">
        <f t="shared" si="3"/>
        <v>-3.610435719216154</v>
      </c>
      <c r="E91" s="48">
        <f>100*(SUM(C86:C91)/SUM(C74:C79)-1)</f>
        <v>-11.890571104110414</v>
      </c>
      <c r="F91" s="48">
        <f t="shared" si="1"/>
        <v>-15.873117949153881</v>
      </c>
      <c r="G91" s="48">
        <f t="shared" si="2"/>
        <v>15.679269869948209</v>
      </c>
      <c r="H91" s="139"/>
      <c r="I91" s="51"/>
      <c r="J91" s="51"/>
    </row>
    <row r="92" spans="1:10" x14ac:dyDescent="0.2">
      <c r="A92" s="162"/>
      <c r="B92" s="42" t="s">
        <v>15</v>
      </c>
      <c r="C92" s="45">
        <v>594304.29</v>
      </c>
      <c r="D92" s="48">
        <f t="shared" si="3"/>
        <v>-2.1019424404264409</v>
      </c>
      <c r="E92" s="48">
        <f>100*(SUM(C86:C92)/SUM(C74:C80)-1)</f>
        <v>-11.042575775007602</v>
      </c>
      <c r="F92" s="48">
        <f t="shared" si="1"/>
        <v>-5.42075223363282</v>
      </c>
      <c r="G92" s="48">
        <f t="shared" si="2"/>
        <v>13.473600644818728</v>
      </c>
      <c r="H92" s="139"/>
      <c r="I92" s="51"/>
      <c r="J92" s="51"/>
    </row>
    <row r="93" spans="1:10" x14ac:dyDescent="0.2">
      <c r="A93" s="162"/>
      <c r="B93" s="42" t="s">
        <v>16</v>
      </c>
      <c r="C93" s="45">
        <v>621530.48</v>
      </c>
      <c r="D93" s="48">
        <f t="shared" si="3"/>
        <v>4.5811868529503474</v>
      </c>
      <c r="E93" s="48">
        <f>100*(SUM(C86:C93)/SUM(C74:C81)-1)</f>
        <v>-11.026934643240359</v>
      </c>
      <c r="F93" s="48">
        <f t="shared" ref="F93:F156" si="4">100*(C93/C81-1)</f>
        <v>-10.91946142612713</v>
      </c>
      <c r="G93" s="48">
        <f t="shared" si="2"/>
        <v>13.634114974567591</v>
      </c>
      <c r="H93" s="139"/>
      <c r="I93" s="51"/>
      <c r="J93" s="51"/>
    </row>
    <row r="94" spans="1:10" x14ac:dyDescent="0.2">
      <c r="A94" s="162"/>
      <c r="B94" s="42" t="s">
        <v>17</v>
      </c>
      <c r="C94" s="45">
        <v>609339.19999999995</v>
      </c>
      <c r="D94" s="48">
        <f t="shared" si="3"/>
        <v>-1.9614935055156102</v>
      </c>
      <c r="E94" s="48">
        <f>100*(SUM(C86:C94)/SUM(C74:C82)-1)</f>
        <v>-11.059541262064332</v>
      </c>
      <c r="F94" s="48">
        <f t="shared" si="4"/>
        <v>-11.320151627691533</v>
      </c>
      <c r="G94" s="48">
        <f t="shared" si="2"/>
        <v>13.166755324560642</v>
      </c>
      <c r="H94" s="139"/>
      <c r="I94" s="51"/>
      <c r="J94" s="51"/>
    </row>
    <row r="95" spans="1:10" x14ac:dyDescent="0.2">
      <c r="A95" s="162"/>
      <c r="B95" s="42" t="s">
        <v>18</v>
      </c>
      <c r="C95" s="45">
        <v>616166.92000000004</v>
      </c>
      <c r="D95" s="48">
        <f t="shared" si="3"/>
        <v>1.1205121876288526</v>
      </c>
      <c r="E95" s="48">
        <f>100*(SUM(C86:C95)/SUM(C74:C83)-1)</f>
        <v>-10.676907422084714</v>
      </c>
      <c r="F95" s="48">
        <f t="shared" si="4"/>
        <v>-7.1127349985909971</v>
      </c>
      <c r="G95" s="48">
        <f t="shared" si="2"/>
        <v>12.204966130083195</v>
      </c>
      <c r="H95" s="139"/>
      <c r="I95" s="51"/>
      <c r="J95" s="51"/>
    </row>
    <row r="96" spans="1:10" x14ac:dyDescent="0.2">
      <c r="A96" s="162"/>
      <c r="B96" s="42" t="s">
        <v>19</v>
      </c>
      <c r="C96" s="45">
        <v>612336.08499999996</v>
      </c>
      <c r="D96" s="48">
        <f t="shared" si="3"/>
        <v>-0.62172032864082905</v>
      </c>
      <c r="E96" s="48">
        <f>100*(SUM(C86:C96)/SUM(C74:C84)-1)</f>
        <v>-10.074537464205536</v>
      </c>
      <c r="F96" s="48">
        <f t="shared" si="4"/>
        <v>-3.5848566385165204</v>
      </c>
      <c r="G96" s="48">
        <f t="shared" si="2"/>
        <v>11.318858282301413</v>
      </c>
      <c r="H96" s="139"/>
      <c r="I96" s="51"/>
      <c r="J96" s="51"/>
    </row>
    <row r="97" spans="1:10" x14ac:dyDescent="0.2">
      <c r="A97" s="162"/>
      <c r="B97" s="42" t="s">
        <v>20</v>
      </c>
      <c r="C97" s="45">
        <v>553678.8899999999</v>
      </c>
      <c r="D97" s="48">
        <f t="shared" si="3"/>
        <v>-9.5792484612433171</v>
      </c>
      <c r="E97" s="48">
        <f>100*(SUM(C86:C97)/SUM(C74:C85)-1)</f>
        <v>-10.199188668144309</v>
      </c>
      <c r="F97" s="48">
        <f t="shared" si="4"/>
        <v>-11.685883309140809</v>
      </c>
      <c r="G97" s="48">
        <f t="shared" si="2"/>
        <v>11.357568508433147</v>
      </c>
      <c r="H97" s="139"/>
      <c r="I97" s="51"/>
      <c r="J97" s="51"/>
    </row>
    <row r="98" spans="1:10" x14ac:dyDescent="0.2">
      <c r="A98" s="162">
        <v>2018</v>
      </c>
      <c r="B98" s="42" t="s">
        <v>9</v>
      </c>
      <c r="C98" s="45">
        <v>500862.995</v>
      </c>
      <c r="D98" s="48">
        <f t="shared" si="3"/>
        <v>-9.5390841070353787</v>
      </c>
      <c r="E98" s="48">
        <f>100*(SUM(C98)/SUM(C86)-1)</f>
        <v>-6.8863920386277533</v>
      </c>
      <c r="F98" s="48">
        <f t="shared" si="4"/>
        <v>-6.8863920386277533</v>
      </c>
      <c r="G98" s="48">
        <f t="shared" si="2"/>
        <v>11.123154410471914</v>
      </c>
      <c r="H98" s="139"/>
      <c r="I98" s="51"/>
      <c r="J98" s="51"/>
    </row>
    <row r="99" spans="1:10" x14ac:dyDescent="0.2">
      <c r="A99" s="162"/>
      <c r="B99" s="42" t="s">
        <v>10</v>
      </c>
      <c r="C99" s="45">
        <v>567671.06999999995</v>
      </c>
      <c r="D99" s="48">
        <f t="shared" si="3"/>
        <v>13.338592722347142</v>
      </c>
      <c r="E99" s="48">
        <f>100*(SUM(C98:C99)/SUM(C86:C87)-1)</f>
        <v>-8.5596851828727338</v>
      </c>
      <c r="F99" s="48">
        <f t="shared" si="4"/>
        <v>-9.98689169832614</v>
      </c>
      <c r="G99" s="48">
        <f t="shared" si="2"/>
        <v>10.661029375806219</v>
      </c>
      <c r="H99" s="139"/>
      <c r="I99" s="51"/>
      <c r="J99" s="51"/>
    </row>
    <row r="100" spans="1:10" x14ac:dyDescent="0.2">
      <c r="A100" s="162"/>
      <c r="B100" s="42" t="s">
        <v>11</v>
      </c>
      <c r="C100" s="45">
        <v>574867.89999999991</v>
      </c>
      <c r="D100" s="48">
        <f t="shared" si="3"/>
        <v>1.2677817102781042</v>
      </c>
      <c r="E100" s="48">
        <f>100*(SUM(C98:C100)/SUM(C86:C88)-1)</f>
        <v>-11.840489165501966</v>
      </c>
      <c r="F100" s="48">
        <f t="shared" si="4"/>
        <v>-17.352292291507119</v>
      </c>
      <c r="G100" s="48">
        <f t="shared" si="2"/>
        <v>12.697024834442171</v>
      </c>
      <c r="H100" s="139"/>
      <c r="I100" s="51"/>
      <c r="J100" s="51"/>
    </row>
    <row r="101" spans="1:10" x14ac:dyDescent="0.2">
      <c r="A101" s="162"/>
      <c r="B101" s="42" t="s">
        <v>12</v>
      </c>
      <c r="C101" s="45">
        <v>589132.22</v>
      </c>
      <c r="D101" s="48">
        <f t="shared" si="3"/>
        <v>2.481321360959643</v>
      </c>
      <c r="E101" s="48">
        <f>100*(SUM(C98:C101)/SUM(C86:C89)-1)</f>
        <v>-8.2613602709435305</v>
      </c>
      <c r="F101" s="48">
        <f t="shared" si="4"/>
        <v>3.4549379765636212</v>
      </c>
      <c r="G101" s="48">
        <f t="shared" ref="G101:G164" si="5">100*(SUM(C78:C89)/SUM(C90:C101)-1)</f>
        <v>9.9895471267137594</v>
      </c>
      <c r="H101" s="139"/>
      <c r="I101" s="51"/>
      <c r="J101" s="51"/>
    </row>
    <row r="102" spans="1:10" x14ac:dyDescent="0.2">
      <c r="A102" s="162"/>
      <c r="B102" s="42" t="s">
        <v>13</v>
      </c>
      <c r="C102" s="45">
        <v>589787.58000000007</v>
      </c>
      <c r="D102" s="48">
        <f t="shared" si="3"/>
        <v>0.11124158172848286</v>
      </c>
      <c r="E102" s="48">
        <f>100*(SUM(C98:C102)/SUM(C86:C90)-1)</f>
        <v>-7.8691531562520733</v>
      </c>
      <c r="F102" s="48">
        <f t="shared" si="4"/>
        <v>-6.3536511500332793</v>
      </c>
      <c r="G102" s="48">
        <f t="shared" si="5"/>
        <v>9.7609067471197797</v>
      </c>
      <c r="H102" s="139"/>
      <c r="I102" s="51"/>
      <c r="J102" s="51"/>
    </row>
    <row r="103" spans="1:10" x14ac:dyDescent="0.2">
      <c r="A103" s="162"/>
      <c r="B103" s="42" t="s">
        <v>14</v>
      </c>
      <c r="C103" s="45">
        <v>590334.94400000002</v>
      </c>
      <c r="D103" s="48">
        <f t="shared" si="3"/>
        <v>9.2806972978287661E-2</v>
      </c>
      <c r="E103" s="48">
        <f>100*(SUM(C98:C103)/SUM(C86:C91)-1)</f>
        <v>-7.023443473152291</v>
      </c>
      <c r="F103" s="48">
        <f t="shared" si="4"/>
        <v>-2.7558015320070628</v>
      </c>
      <c r="G103" s="48">
        <f t="shared" si="5"/>
        <v>8.3908394862655769</v>
      </c>
      <c r="H103" s="139"/>
      <c r="I103" s="51"/>
      <c r="J103" s="51"/>
    </row>
    <row r="104" spans="1:10" x14ac:dyDescent="0.2">
      <c r="A104" s="162"/>
      <c r="B104" s="42" t="s">
        <v>15</v>
      </c>
      <c r="C104" s="45">
        <v>588338.90399999998</v>
      </c>
      <c r="D104" s="48">
        <f t="shared" si="3"/>
        <v>-0.33811991315899625</v>
      </c>
      <c r="E104" s="48">
        <f>100*(SUM(C98:C104)/SUM(C86:C92)-1)</f>
        <v>-6.184585024259448</v>
      </c>
      <c r="F104" s="48">
        <f t="shared" si="4"/>
        <v>-1.0037595387373144</v>
      </c>
      <c r="G104" s="48">
        <f t="shared" si="5"/>
        <v>7.9973967663018897</v>
      </c>
      <c r="H104" s="139"/>
      <c r="I104" s="51"/>
      <c r="J104" s="51"/>
    </row>
    <row r="105" spans="1:10" x14ac:dyDescent="0.2">
      <c r="A105" s="162"/>
      <c r="B105" s="42" t="s">
        <v>16</v>
      </c>
      <c r="C105" s="45">
        <v>621400.51</v>
      </c>
      <c r="D105" s="48">
        <f t="shared" si="3"/>
        <v>5.6194832222075997</v>
      </c>
      <c r="E105" s="48">
        <f>100*(SUM(C98:C105)/SUM(C86:C93)-1)</f>
        <v>-5.4005717332364034</v>
      </c>
      <c r="F105" s="48">
        <f t="shared" si="4"/>
        <v>-2.0911283385482982E-2</v>
      </c>
      <c r="G105" s="48">
        <f t="shared" si="5"/>
        <v>6.9131720254072659</v>
      </c>
      <c r="H105" s="139"/>
      <c r="I105" s="51"/>
      <c r="J105" s="51"/>
    </row>
    <row r="106" spans="1:10" x14ac:dyDescent="0.2">
      <c r="A106" s="162"/>
      <c r="B106" s="42" t="s">
        <v>17</v>
      </c>
      <c r="C106" s="45">
        <v>610543.80800000008</v>
      </c>
      <c r="D106" s="48">
        <f t="shared" si="3"/>
        <v>-1.7471343884156054</v>
      </c>
      <c r="E106" s="48">
        <f>100*(SUM(C98:C106)/SUM(C86:C94)-1)</f>
        <v>-4.7798520929028587</v>
      </c>
      <c r="F106" s="48">
        <f t="shared" si="4"/>
        <v>0.19769087562397925</v>
      </c>
      <c r="G106" s="48">
        <f t="shared" si="5"/>
        <v>5.7860184764808364</v>
      </c>
      <c r="H106" s="139"/>
      <c r="I106" s="51"/>
      <c r="J106" s="51"/>
    </row>
    <row r="107" spans="1:10" x14ac:dyDescent="0.2">
      <c r="A107" s="162"/>
      <c r="B107" s="42" t="s">
        <v>18</v>
      </c>
      <c r="C107" s="45">
        <v>641974.56999999995</v>
      </c>
      <c r="D107" s="48">
        <f t="shared" si="3"/>
        <v>5.1479945563545737</v>
      </c>
      <c r="E107" s="48">
        <f>100*(SUM(C98:C107)/SUM(C86:C95)-1)</f>
        <v>-3.8757058098349728</v>
      </c>
      <c r="F107" s="48">
        <f t="shared" si="4"/>
        <v>4.1884186187729711</v>
      </c>
      <c r="G107" s="48">
        <f t="shared" si="5"/>
        <v>4.7281587769733902</v>
      </c>
      <c r="H107" s="139"/>
      <c r="I107" s="51"/>
      <c r="J107" s="51"/>
    </row>
    <row r="108" spans="1:10" x14ac:dyDescent="0.2">
      <c r="A108" s="162"/>
      <c r="B108" s="42" t="s">
        <v>19</v>
      </c>
      <c r="C108" s="45">
        <v>611400.84000000008</v>
      </c>
      <c r="D108" s="48">
        <f t="shared" si="3"/>
        <v>-4.762451883413366</v>
      </c>
      <c r="E108" s="48">
        <f>100*(SUM(C98:C108)/SUM(C86:C96)-1)</f>
        <v>-3.5366713882094669</v>
      </c>
      <c r="F108" s="48">
        <f t="shared" si="4"/>
        <v>-0.15273393531917145</v>
      </c>
      <c r="G108" s="48">
        <f t="shared" si="5"/>
        <v>4.4186686067186232</v>
      </c>
      <c r="H108" s="139"/>
      <c r="I108" s="51"/>
      <c r="J108" s="51"/>
    </row>
    <row r="109" spans="1:10" x14ac:dyDescent="0.2">
      <c r="A109" s="162"/>
      <c r="B109" s="42" t="s">
        <v>20</v>
      </c>
      <c r="C109" s="45">
        <v>551577.80000000005</v>
      </c>
      <c r="D109" s="48">
        <f t="shared" si="3"/>
        <v>-9.7845858373370902</v>
      </c>
      <c r="E109" s="48">
        <f>100*(SUM(C98:C109)/SUM(C86:C97)-1)</f>
        <v>-3.2964792672082632</v>
      </c>
      <c r="F109" s="48">
        <f t="shared" si="4"/>
        <v>-0.37947807618236018</v>
      </c>
      <c r="G109" s="48">
        <f t="shared" si="5"/>
        <v>3.4088513450477143</v>
      </c>
      <c r="H109" s="139"/>
      <c r="I109" s="51"/>
      <c r="J109" s="51"/>
    </row>
    <row r="110" spans="1:10" x14ac:dyDescent="0.2">
      <c r="A110" s="162">
        <v>2019</v>
      </c>
      <c r="B110" s="42" t="s">
        <v>9</v>
      </c>
      <c r="C110" s="45">
        <v>518830.11</v>
      </c>
      <c r="D110" s="48">
        <f t="shared" si="3"/>
        <v>-5.9370935523511026</v>
      </c>
      <c r="E110" s="48">
        <f>100*(SUM(C110)/SUM(C98)-1)</f>
        <v>3.5872314743475853</v>
      </c>
      <c r="F110" s="48">
        <f t="shared" si="4"/>
        <v>3.5872314743475853</v>
      </c>
      <c r="G110" s="48">
        <f t="shared" si="5"/>
        <v>2.6205441759247883</v>
      </c>
      <c r="H110" s="139"/>
      <c r="I110" s="51"/>
      <c r="J110" s="51"/>
    </row>
    <row r="111" spans="1:10" x14ac:dyDescent="0.2">
      <c r="A111" s="162"/>
      <c r="B111" s="42" t="s">
        <v>10</v>
      </c>
      <c r="C111" s="45">
        <v>621271.56200000003</v>
      </c>
      <c r="D111" s="48">
        <f t="shared" si="3"/>
        <v>19.744700630424106</v>
      </c>
      <c r="E111" s="48">
        <f>100*(SUM(C110:C111)/SUM(C98:C99)-1)</f>
        <v>6.6977375213582935</v>
      </c>
      <c r="F111" s="48">
        <f t="shared" si="4"/>
        <v>9.4421743211257958</v>
      </c>
      <c r="G111" s="48">
        <f t="shared" si="5"/>
        <v>0.96095520351833219</v>
      </c>
      <c r="H111" s="139"/>
      <c r="I111" s="51"/>
      <c r="J111" s="51"/>
    </row>
    <row r="112" spans="1:10" x14ac:dyDescent="0.2">
      <c r="A112" s="162"/>
      <c r="B112" s="42" t="s">
        <v>11</v>
      </c>
      <c r="C112" s="45">
        <v>655183.73</v>
      </c>
      <c r="D112" s="48">
        <f t="shared" si="3"/>
        <v>5.4585096235259423</v>
      </c>
      <c r="E112" s="48">
        <f>100*(SUM(C110:C112)/SUM(C98:C100)-1)</f>
        <v>9.2420138368278124</v>
      </c>
      <c r="F112" s="48">
        <f t="shared" si="4"/>
        <v>13.971180161564089</v>
      </c>
      <c r="G112" s="48">
        <f t="shared" si="5"/>
        <v>-1.8455849852974548</v>
      </c>
      <c r="H112" s="139"/>
      <c r="I112" s="51"/>
      <c r="J112" s="51"/>
    </row>
    <row r="113" spans="1:11" x14ac:dyDescent="0.2">
      <c r="A113" s="162"/>
      <c r="B113" s="42" t="s">
        <v>12</v>
      </c>
      <c r="C113" s="45">
        <v>581143.70500000007</v>
      </c>
      <c r="D113" s="48">
        <f t="shared" si="3"/>
        <v>-11.300650735023577</v>
      </c>
      <c r="E113" s="48">
        <f>100*(SUM(C110:C113)/SUM(C98:C101)-1)</f>
        <v>6.4453625376401646</v>
      </c>
      <c r="F113" s="48">
        <f t="shared" si="4"/>
        <v>-1.3559799869713229</v>
      </c>
      <c r="G113" s="48">
        <f t="shared" si="5"/>
        <v>-1.4624562445821998</v>
      </c>
      <c r="H113" s="139"/>
      <c r="I113" s="51"/>
      <c r="J113" s="51"/>
    </row>
    <row r="114" spans="1:11" x14ac:dyDescent="0.2">
      <c r="A114" s="162"/>
      <c r="B114" s="42" t="s">
        <v>13</v>
      </c>
      <c r="C114" s="45">
        <v>643375.49</v>
      </c>
      <c r="D114" s="48">
        <f t="shared" si="3"/>
        <v>10.708501953058214</v>
      </c>
      <c r="E114" s="48">
        <f>100*(SUM(C110:C114)/SUM(C98:C102)-1)</f>
        <v>6.9971763832533895</v>
      </c>
      <c r="F114" s="48">
        <f t="shared" si="4"/>
        <v>9.0859678666003632</v>
      </c>
      <c r="G114" s="48">
        <f t="shared" si="5"/>
        <v>-2.7453156372417409</v>
      </c>
      <c r="H114" s="139"/>
      <c r="I114" s="51"/>
      <c r="J114" s="51"/>
    </row>
    <row r="115" spans="1:11" x14ac:dyDescent="0.2">
      <c r="A115" s="162"/>
      <c r="B115" s="42" t="s">
        <v>14</v>
      </c>
      <c r="C115" s="45">
        <v>578861.61</v>
      </c>
      <c r="D115" s="48">
        <f t="shared" si="3"/>
        <v>-10.027407167780044</v>
      </c>
      <c r="E115" s="48">
        <f>100*(SUM(C110:C115)/SUM(C98:C103)-1)</f>
        <v>5.4505774785212902</v>
      </c>
      <c r="F115" s="48">
        <f t="shared" si="4"/>
        <v>-1.9435295363440352</v>
      </c>
      <c r="G115" s="48">
        <f t="shared" si="5"/>
        <v>-2.8224365026634057</v>
      </c>
      <c r="H115" s="139"/>
      <c r="I115" s="51"/>
      <c r="J115" s="51"/>
    </row>
    <row r="116" spans="1:11" x14ac:dyDescent="0.2">
      <c r="A116" s="162"/>
      <c r="B116" s="42" t="s">
        <v>15</v>
      </c>
      <c r="C116" s="45">
        <v>651512.42000000004</v>
      </c>
      <c r="D116" s="48">
        <f t="shared" si="3"/>
        <v>12.55063537552612</v>
      </c>
      <c r="E116" s="48">
        <f>100*(SUM(C110:C116)/SUM(C98:C104)-1)</f>
        <v>6.2280251742930393</v>
      </c>
      <c r="F116" s="48">
        <f t="shared" si="4"/>
        <v>10.737606432363345</v>
      </c>
      <c r="G116" s="48">
        <f t="shared" si="5"/>
        <v>-3.7467560540404454</v>
      </c>
      <c r="H116" s="139"/>
      <c r="I116" s="51"/>
      <c r="J116" s="51"/>
    </row>
    <row r="117" spans="1:11" x14ac:dyDescent="0.2">
      <c r="A117" s="162"/>
      <c r="B117" s="42" t="s">
        <v>16</v>
      </c>
      <c r="C117" s="45">
        <v>631085.37</v>
      </c>
      <c r="D117" s="48">
        <f t="shared" si="3"/>
        <v>-3.135327796206866</v>
      </c>
      <c r="E117" s="48">
        <f>100*(SUM(C110:C117)/SUM(C98:C105)-1)</f>
        <v>5.6002961907988036</v>
      </c>
      <c r="F117" s="48">
        <f t="shared" si="4"/>
        <v>1.5585535969386388</v>
      </c>
      <c r="G117" s="48">
        <f t="shared" si="5"/>
        <v>-3.8762924593330861</v>
      </c>
      <c r="H117" s="139"/>
      <c r="I117" s="51"/>
      <c r="J117" s="51"/>
      <c r="K117" s="52"/>
    </row>
    <row r="118" spans="1:11" x14ac:dyDescent="0.2">
      <c r="A118" s="162"/>
      <c r="B118" s="42" t="s">
        <v>17</v>
      </c>
      <c r="C118" s="45">
        <v>605898.07000000007</v>
      </c>
      <c r="D118" s="48">
        <f t="shared" si="3"/>
        <v>-3.9911082077532467</v>
      </c>
      <c r="E118" s="48">
        <f>100*(SUM(C110:C118)/SUM(C98:C106)-1)</f>
        <v>4.8581130177701048</v>
      </c>
      <c r="F118" s="48">
        <f t="shared" si="4"/>
        <v>-0.76091804373847882</v>
      </c>
      <c r="G118" s="48">
        <f t="shared" si="5"/>
        <v>-3.7985336281457838</v>
      </c>
      <c r="H118" s="139"/>
      <c r="I118" s="51"/>
      <c r="J118" s="51"/>
      <c r="K118" s="51"/>
    </row>
    <row r="119" spans="1:11" x14ac:dyDescent="0.2">
      <c r="A119" s="162"/>
      <c r="B119" s="42" t="s">
        <v>18</v>
      </c>
      <c r="C119" s="45">
        <v>624728.92999999993</v>
      </c>
      <c r="D119" s="48">
        <f t="shared" si="3"/>
        <v>3.1079253974187315</v>
      </c>
      <c r="E119" s="48">
        <f>100*(SUM(C110:C119)/SUM(C98:C107)-1)</f>
        <v>4.0337011876455886</v>
      </c>
      <c r="F119" s="48">
        <f t="shared" si="4"/>
        <v>-2.6863431677675353</v>
      </c>
      <c r="G119" s="48">
        <f t="shared" si="5"/>
        <v>-3.2157299398216099</v>
      </c>
      <c r="H119" s="139"/>
      <c r="I119" s="51"/>
      <c r="J119" s="51"/>
      <c r="K119" s="52"/>
    </row>
    <row r="120" spans="1:11" x14ac:dyDescent="0.2">
      <c r="A120" s="162"/>
      <c r="B120" s="42" t="s">
        <v>19</v>
      </c>
      <c r="C120" s="45">
        <v>585884.53</v>
      </c>
      <c r="D120" s="48">
        <f t="shared" si="3"/>
        <v>-6.2178007347922781</v>
      </c>
      <c r="E120" s="48">
        <f>100*(SUM(C110:C120)/SUM(C98:C108)-1)</f>
        <v>3.2600972182675214</v>
      </c>
      <c r="F120" s="48">
        <f t="shared" si="4"/>
        <v>-4.1734175569663972</v>
      </c>
      <c r="G120" s="48">
        <f t="shared" si="5"/>
        <v>-2.8879692650687794</v>
      </c>
      <c r="H120" s="139"/>
      <c r="I120" s="51"/>
      <c r="J120" s="51"/>
      <c r="K120" s="55"/>
    </row>
    <row r="121" spans="1:11" x14ac:dyDescent="0.2">
      <c r="A121" s="162"/>
      <c r="B121" s="42" t="s">
        <v>20</v>
      </c>
      <c r="C121" s="45">
        <v>548756.26799999992</v>
      </c>
      <c r="D121" s="48">
        <f t="shared" si="3"/>
        <v>-6.337129604702163</v>
      </c>
      <c r="E121" s="48">
        <f>100*(SUM(C110:C121)/SUM(C98:C109)-1)</f>
        <v>2.9645044308012292</v>
      </c>
      <c r="F121" s="48">
        <f t="shared" si="4"/>
        <v>-0.51153835415422844</v>
      </c>
      <c r="G121" s="48">
        <f t="shared" si="5"/>
        <v>-2.8791518467352728</v>
      </c>
      <c r="H121" s="139"/>
      <c r="I121" s="51"/>
      <c r="J121" s="51"/>
    </row>
    <row r="122" spans="1:11" x14ac:dyDescent="0.2">
      <c r="A122" s="163">
        <v>2020</v>
      </c>
      <c r="B122" s="77" t="s">
        <v>9</v>
      </c>
      <c r="C122" s="45">
        <v>474608.65</v>
      </c>
      <c r="D122" s="48">
        <f t="shared" si="3"/>
        <v>-13.511940058605386</v>
      </c>
      <c r="E122" s="48">
        <f>100*(SUM(C122)/SUM(C110)-1)</f>
        <v>-8.5233025508099303</v>
      </c>
      <c r="F122" s="48">
        <f t="shared" si="4"/>
        <v>-8.5233025508099303</v>
      </c>
      <c r="G122" s="48">
        <f t="shared" si="5"/>
        <v>-2.0333764054614289</v>
      </c>
      <c r="I122" s="51"/>
      <c r="J122" s="51"/>
      <c r="K122" s="51"/>
    </row>
    <row r="123" spans="1:11" x14ac:dyDescent="0.2">
      <c r="A123" s="164"/>
      <c r="B123" s="77" t="s">
        <v>10</v>
      </c>
      <c r="C123" s="69">
        <v>575767.55999999994</v>
      </c>
      <c r="D123" s="48">
        <f t="shared" si="3"/>
        <v>21.314173266753556</v>
      </c>
      <c r="E123" s="48">
        <f>100*(SUM(C122:C123)/SUM(C110:C111)-1)</f>
        <v>-7.8699526720806379</v>
      </c>
      <c r="F123" s="48">
        <f t="shared" si="4"/>
        <v>-7.3243336381780377</v>
      </c>
      <c r="G123" s="48">
        <f t="shared" si="5"/>
        <v>-0.66154626515028125</v>
      </c>
      <c r="I123" s="51"/>
      <c r="J123" s="51"/>
      <c r="K123" s="51"/>
    </row>
    <row r="124" spans="1:11" x14ac:dyDescent="0.2">
      <c r="A124" s="164"/>
      <c r="B124" s="77" t="s">
        <v>11</v>
      </c>
      <c r="C124" s="69">
        <v>404111.74999999994</v>
      </c>
      <c r="D124" s="48">
        <f t="shared" si="3"/>
        <v>-29.813386846594835</v>
      </c>
      <c r="E124" s="48">
        <f>100*(SUM(C122:C124)/SUM(C110:C112)-1)</f>
        <v>-18.982911665206093</v>
      </c>
      <c r="F124" s="48">
        <f t="shared" si="4"/>
        <v>-38.320850855072372</v>
      </c>
      <c r="G124" s="48">
        <f t="shared" si="5"/>
        <v>4.1131356997044843</v>
      </c>
      <c r="I124" s="51"/>
      <c r="J124" s="51"/>
      <c r="K124" s="51"/>
    </row>
    <row r="125" spans="1:11" x14ac:dyDescent="0.2">
      <c r="A125" s="164"/>
      <c r="B125" s="77" t="s">
        <v>12</v>
      </c>
      <c r="C125" s="69">
        <v>30559.199999999997</v>
      </c>
      <c r="D125" s="48">
        <f t="shared" si="3"/>
        <v>-92.437933319187081</v>
      </c>
      <c r="E125" s="48">
        <f>100*(SUM(C122:C125)/SUM(C110:C113)-1)</f>
        <v>-37.509301008574127</v>
      </c>
      <c r="F125" s="48">
        <f t="shared" si="4"/>
        <v>-94.741541595120609</v>
      </c>
      <c r="G125" s="48">
        <f t="shared" si="5"/>
        <v>13.007375668099286</v>
      </c>
      <c r="H125" s="51"/>
      <c r="I125" s="51"/>
      <c r="J125" s="51"/>
    </row>
    <row r="126" spans="1:11" x14ac:dyDescent="0.2">
      <c r="A126" s="164"/>
      <c r="B126" s="77" t="s">
        <v>13</v>
      </c>
      <c r="C126" s="69">
        <v>298568.04999179841</v>
      </c>
      <c r="D126" s="48">
        <f t="shared" si="3"/>
        <v>877.01526869747397</v>
      </c>
      <c r="E126" s="48">
        <f>100*(SUM(C122:C126)/SUM(C110:C114)-1)</f>
        <v>-40.93607209672718</v>
      </c>
      <c r="F126" s="48">
        <f t="shared" si="4"/>
        <v>-53.593499498745523</v>
      </c>
      <c r="G126" s="48">
        <f t="shared" si="5"/>
        <v>20.38209276362204</v>
      </c>
      <c r="H126" s="51"/>
      <c r="I126" s="51"/>
      <c r="J126" s="51"/>
    </row>
    <row r="127" spans="1:11" x14ac:dyDescent="0.2">
      <c r="A127" s="164"/>
      <c r="B127" s="77" t="s">
        <v>14</v>
      </c>
      <c r="C127" s="69">
        <v>439428.82002143859</v>
      </c>
      <c r="D127" s="48">
        <f t="shared" si="3"/>
        <v>47.178782201749179</v>
      </c>
      <c r="E127" s="48">
        <f>100*(SUM(C122:C127)/SUM(C110:C115)-1)</f>
        <v>-38.225889756347811</v>
      </c>
      <c r="F127" s="48">
        <f t="shared" si="4"/>
        <v>-24.087413566527825</v>
      </c>
      <c r="G127" s="48">
        <f t="shared" si="5"/>
        <v>23.04571368013373</v>
      </c>
      <c r="H127" s="51"/>
      <c r="I127" s="51"/>
      <c r="J127" s="51"/>
    </row>
    <row r="128" spans="1:11" x14ac:dyDescent="0.2">
      <c r="A128" s="164"/>
      <c r="B128" s="77" t="s">
        <v>15</v>
      </c>
      <c r="C128" s="69">
        <v>513111.82999532693</v>
      </c>
      <c r="D128" s="48">
        <f t="shared" si="3"/>
        <v>16.767905657688441</v>
      </c>
      <c r="E128" s="48">
        <f>100*(SUM(C122:C128)/SUM(C110:C116)-1)</f>
        <v>-35.622567893343195</v>
      </c>
      <c r="F128" s="48">
        <f t="shared" si="4"/>
        <v>-21.24297031891934</v>
      </c>
      <c r="G128" s="48">
        <f t="shared" si="5"/>
        <v>27.11844184450387</v>
      </c>
      <c r="H128" s="51"/>
      <c r="I128" s="51"/>
      <c r="J128" s="51"/>
    </row>
    <row r="129" spans="1:10" x14ac:dyDescent="0.2">
      <c r="A129" s="164"/>
      <c r="B129" s="77" t="s">
        <v>16</v>
      </c>
      <c r="C129" s="69">
        <v>509440.7900083923</v>
      </c>
      <c r="D129" s="48">
        <f t="shared" si="3"/>
        <v>-0.71544637490974505</v>
      </c>
      <c r="E129" s="48">
        <f>100*(SUM(C122:C129)/SUM(C110:C117)-1)</f>
        <v>-33.509094119644359</v>
      </c>
      <c r="F129" s="48">
        <f t="shared" si="4"/>
        <v>-19.275455552330058</v>
      </c>
      <c r="G129" s="48">
        <f t="shared" si="5"/>
        <v>30.047002250765289</v>
      </c>
      <c r="H129" s="51"/>
      <c r="I129" s="51"/>
      <c r="J129" s="51"/>
    </row>
    <row r="130" spans="1:10" x14ac:dyDescent="0.2">
      <c r="A130" s="164"/>
      <c r="B130" s="77" t="s">
        <v>17</v>
      </c>
      <c r="C130" s="69">
        <v>534261.58498153661</v>
      </c>
      <c r="D130" s="48">
        <f t="shared" si="3"/>
        <v>4.8721648246375038</v>
      </c>
      <c r="E130" s="48">
        <f>100*(SUM(C122:C130)/SUM(C110:C118)-1)</f>
        <v>-31.114514409357398</v>
      </c>
      <c r="F130" s="48">
        <f t="shared" si="4"/>
        <v>-11.823190824566154</v>
      </c>
      <c r="G130" s="48">
        <f t="shared" si="5"/>
        <v>31.644975179043477</v>
      </c>
      <c r="H130" s="51"/>
      <c r="I130" s="51"/>
      <c r="J130" s="51"/>
    </row>
    <row r="131" spans="1:10" x14ac:dyDescent="0.2">
      <c r="A131" s="164"/>
      <c r="B131" s="77" t="s">
        <v>18</v>
      </c>
      <c r="C131" s="69">
        <v>539360.12733871909</v>
      </c>
      <c r="D131" s="48">
        <f t="shared" si="3"/>
        <v>0.95431573231279376</v>
      </c>
      <c r="E131" s="48">
        <f>100*(SUM(C122:C131)/SUM(C110:C119)-1)</f>
        <v>-29.330899970937242</v>
      </c>
      <c r="F131" s="48">
        <f t="shared" si="4"/>
        <v>-13.664935072124941</v>
      </c>
      <c r="G131" s="48">
        <f t="shared" si="5"/>
        <v>33.389393145792127</v>
      </c>
      <c r="H131" s="51"/>
      <c r="I131" s="51"/>
      <c r="J131" s="51"/>
    </row>
    <row r="132" spans="1:10" x14ac:dyDescent="0.2">
      <c r="A132" s="164"/>
      <c r="B132" s="77" t="s">
        <v>19</v>
      </c>
      <c r="C132" s="69">
        <v>483380.98997901916</v>
      </c>
      <c r="D132" s="48">
        <f t="shared" si="3"/>
        <v>-10.378805277266068</v>
      </c>
      <c r="E132" s="48">
        <f>100*(SUM(C122:C132)/SUM(C110:C120)-1)</f>
        <v>-28.295606011935703</v>
      </c>
      <c r="F132" s="48">
        <f t="shared" si="4"/>
        <v>-17.495519129167114</v>
      </c>
      <c r="G132" s="48">
        <f t="shared" si="5"/>
        <v>35.467605618996579</v>
      </c>
      <c r="H132" s="51"/>
      <c r="I132" s="51"/>
      <c r="J132" s="51"/>
    </row>
    <row r="133" spans="1:10" x14ac:dyDescent="0.2">
      <c r="A133" s="165"/>
      <c r="B133" s="77" t="s">
        <v>20</v>
      </c>
      <c r="C133" s="69">
        <v>457110.33999079705</v>
      </c>
      <c r="D133" s="48">
        <f t="shared" si="3"/>
        <v>-5.4347710259276756</v>
      </c>
      <c r="E133" s="48">
        <f>100*(SUM(C122:C133)/SUM(C110:C121)-1)</f>
        <v>-27.417558618370386</v>
      </c>
      <c r="F133" s="48">
        <f t="shared" si="4"/>
        <v>-16.700661724232535</v>
      </c>
      <c r="G133" s="48">
        <f t="shared" si="5"/>
        <v>37.774368148092741</v>
      </c>
      <c r="H133" s="51"/>
      <c r="I133" s="51"/>
      <c r="J133" s="51"/>
    </row>
    <row r="134" spans="1:10" x14ac:dyDescent="0.2">
      <c r="A134" s="166">
        <v>2021</v>
      </c>
      <c r="B134" s="78" t="s">
        <v>9</v>
      </c>
      <c r="C134" s="69">
        <v>391223.37002765655</v>
      </c>
      <c r="D134" s="48">
        <f t="shared" si="3"/>
        <v>-14.413799951334937</v>
      </c>
      <c r="E134" s="48">
        <f>100*(SUM(C134)/SUM(C122)-1)</f>
        <v>-17.569271013569487</v>
      </c>
      <c r="F134" s="48">
        <f t="shared" si="4"/>
        <v>-17.569271013569487</v>
      </c>
      <c r="G134" s="48">
        <f t="shared" si="5"/>
        <v>39.139469656066872</v>
      </c>
      <c r="H134" s="51"/>
      <c r="I134" s="51"/>
      <c r="J134" s="51"/>
    </row>
    <row r="135" spans="1:10" x14ac:dyDescent="0.2">
      <c r="A135" s="167"/>
      <c r="B135" s="78" t="s">
        <v>10</v>
      </c>
      <c r="C135" s="69">
        <v>505824.27000000008</v>
      </c>
      <c r="D135" s="48">
        <f t="shared" si="3"/>
        <v>29.292958640032694</v>
      </c>
      <c r="E135" s="48">
        <f>100*(SUM(C134:C135)/SUM(C122:C123)-1)</f>
        <v>-14.597490738327302</v>
      </c>
      <c r="F135" s="48">
        <f t="shared" si="4"/>
        <v>-12.147834449026595</v>
      </c>
      <c r="G135" s="48">
        <f t="shared" si="5"/>
        <v>40.154174973289926</v>
      </c>
      <c r="H135" s="51"/>
      <c r="I135" s="51"/>
      <c r="J135" s="51"/>
    </row>
    <row r="136" spans="1:10" x14ac:dyDescent="0.2">
      <c r="A136" s="167"/>
      <c r="B136" s="78" t="s">
        <v>11</v>
      </c>
      <c r="C136" s="69">
        <v>572461.84000629419</v>
      </c>
      <c r="D136" s="48">
        <f t="shared" si="3"/>
        <v>13.174055488933757</v>
      </c>
      <c r="E136" s="48">
        <f>100*(SUM(C134:C136)/SUM(C122:C124)-1)</f>
        <v>1.032770325163157</v>
      </c>
      <c r="F136" s="48">
        <f t="shared" si="4"/>
        <v>41.6592910268742</v>
      </c>
      <c r="G136" s="48">
        <f t="shared" si="5"/>
        <v>30.921066401318399</v>
      </c>
      <c r="H136" s="51"/>
      <c r="I136" s="51"/>
      <c r="J136" s="51"/>
    </row>
    <row r="137" spans="1:10" x14ac:dyDescent="0.2">
      <c r="A137" s="167"/>
      <c r="B137" s="78" t="s">
        <v>12</v>
      </c>
      <c r="C137" s="69">
        <v>457335.73001029959</v>
      </c>
      <c r="D137" s="48">
        <f t="shared" si="3"/>
        <v>-20.110704670677926</v>
      </c>
      <c r="E137" s="48">
        <f>100*(SUM(C134:C137)/SUM(C122:C125)-1)</f>
        <v>29.749765660253537</v>
      </c>
      <c r="F137" s="48">
        <f t="shared" si="4"/>
        <v>1396.5566180079963</v>
      </c>
      <c r="G137" s="48">
        <f t="shared" si="5"/>
        <v>11.464372849893923</v>
      </c>
      <c r="H137" s="51"/>
      <c r="I137" s="51"/>
      <c r="J137" s="51"/>
    </row>
    <row r="138" spans="1:10" x14ac:dyDescent="0.2">
      <c r="A138" s="167"/>
      <c r="B138" s="78" t="s">
        <v>13</v>
      </c>
      <c r="C138" s="69">
        <v>398756.86996061233</v>
      </c>
      <c r="D138" s="48">
        <f t="shared" si="3"/>
        <v>-12.808721515891186</v>
      </c>
      <c r="E138" s="48">
        <f>100*(SUM(C134:C138)/SUM(C122:C126)-1)</f>
        <v>30.386984085853165</v>
      </c>
      <c r="F138" s="48">
        <f t="shared" si="4"/>
        <v>33.55644382296299</v>
      </c>
      <c r="G138" s="48">
        <f t="shared" si="5"/>
        <v>3.5962902132246066</v>
      </c>
      <c r="H138" s="51"/>
      <c r="I138" s="51"/>
      <c r="J138" s="51"/>
    </row>
    <row r="139" spans="1:10" x14ac:dyDescent="0.2">
      <c r="A139" s="167"/>
      <c r="B139" s="78" t="s">
        <v>14</v>
      </c>
      <c r="C139" s="69">
        <v>485677.21997744561</v>
      </c>
      <c r="D139" s="48">
        <f t="shared" si="3"/>
        <v>21.797831351574935</v>
      </c>
      <c r="E139" s="48">
        <f>100*(SUM(C134:C139)/SUM(C122:C127)-1)</f>
        <v>26.460801586802972</v>
      </c>
      <c r="F139" s="48">
        <f t="shared" si="4"/>
        <v>10.524662436512621</v>
      </c>
      <c r="G139" s="48">
        <f t="shared" si="5"/>
        <v>0.3926961673763385</v>
      </c>
      <c r="H139" s="51"/>
      <c r="I139" s="51"/>
      <c r="J139" s="51"/>
    </row>
    <row r="140" spans="1:10" s="51" customFormat="1" x14ac:dyDescent="0.2">
      <c r="A140" s="167"/>
      <c r="B140" s="78" t="s">
        <v>15</v>
      </c>
      <c r="C140" s="69">
        <v>544203.37998197554</v>
      </c>
      <c r="D140" s="48">
        <f t="shared" si="3"/>
        <v>12.050423119957699</v>
      </c>
      <c r="E140" s="48">
        <f>100*(SUM(C134:C140)/SUM(C122:C128)-1)</f>
        <v>22.634924750002416</v>
      </c>
      <c r="F140" s="48">
        <f t="shared" si="4"/>
        <v>6.0594100874524326</v>
      </c>
      <c r="G140" s="48">
        <f t="shared" si="5"/>
        <v>-2.4923724142306591</v>
      </c>
    </row>
    <row r="141" spans="1:10" x14ac:dyDescent="0.2">
      <c r="A141" s="167"/>
      <c r="B141" s="78" t="s">
        <v>16</v>
      </c>
      <c r="C141" s="69">
        <v>547982.02798550413</v>
      </c>
      <c r="D141" s="48">
        <f t="shared" si="3"/>
        <v>0.69434482447605639</v>
      </c>
      <c r="E141" s="48">
        <f>100*(SUM(C134:C141)/SUM(C122:C129)-1)</f>
        <v>20.269556844945424</v>
      </c>
      <c r="F141" s="48">
        <f t="shared" si="4"/>
        <v>7.5654008734708622</v>
      </c>
      <c r="G141" s="48">
        <f t="shared" si="5"/>
        <v>-5.1830886752687206</v>
      </c>
      <c r="H141" s="51"/>
      <c r="I141" s="51"/>
      <c r="J141" s="51"/>
    </row>
    <row r="142" spans="1:10" x14ac:dyDescent="0.2">
      <c r="A142" s="167"/>
      <c r="B142" s="78" t="s">
        <v>17</v>
      </c>
      <c r="C142" s="69">
        <v>588808.35998359672</v>
      </c>
      <c r="D142" s="48">
        <f t="shared" si="3"/>
        <v>7.4503049211629646</v>
      </c>
      <c r="E142" s="48">
        <f>100*(SUM(C134:C142)/SUM(C122:C130)-1)</f>
        <v>18.847660114299924</v>
      </c>
      <c r="F142" s="48">
        <f t="shared" si="4"/>
        <v>10.20975052959221</v>
      </c>
      <c r="G142" s="48">
        <f t="shared" si="5"/>
        <v>-7.2486191541006111</v>
      </c>
      <c r="H142" s="51"/>
      <c r="I142" s="51"/>
      <c r="J142" s="51"/>
    </row>
    <row r="143" spans="1:10" x14ac:dyDescent="0.2">
      <c r="A143" s="82"/>
      <c r="B143" s="77" t="s">
        <v>18</v>
      </c>
      <c r="C143" s="69">
        <v>569810.6180484466</v>
      </c>
      <c r="D143" s="48">
        <f t="shared" si="3"/>
        <v>-3.2264728604871284</v>
      </c>
      <c r="E143" s="48">
        <f>100*(SUM(C134:C143)/SUM(C122:C131)-1)</f>
        <v>17.199068473181821</v>
      </c>
      <c r="F143" s="48">
        <f t="shared" si="4"/>
        <v>5.6456695937044277</v>
      </c>
      <c r="G143" s="48">
        <f t="shared" si="5"/>
        <v>-9.1413410770584402</v>
      </c>
      <c r="H143" s="51"/>
      <c r="I143" s="51"/>
      <c r="J143" s="51"/>
    </row>
    <row r="144" spans="1:10" x14ac:dyDescent="0.2">
      <c r="A144" s="81"/>
      <c r="B144" s="77" t="s">
        <v>19</v>
      </c>
      <c r="C144" s="69">
        <v>563315.46299618529</v>
      </c>
      <c r="D144" s="48">
        <f t="shared" si="3"/>
        <v>-1.1398796102653708</v>
      </c>
      <c r="E144" s="48">
        <f>100*(SUM(C134:C144)/SUM(C122:C132)-1)</f>
        <v>17.132384700484327</v>
      </c>
      <c r="F144" s="48">
        <f t="shared" si="4"/>
        <v>16.536536329373575</v>
      </c>
      <c r="G144" s="48">
        <f t="shared" si="5"/>
        <v>-12.020595610719498</v>
      </c>
      <c r="H144" s="51"/>
      <c r="I144" s="51"/>
      <c r="J144" s="51"/>
    </row>
    <row r="145" spans="1:10" x14ac:dyDescent="0.2">
      <c r="A145" s="81"/>
      <c r="B145" s="77" t="s">
        <v>20</v>
      </c>
      <c r="C145" s="69">
        <v>550581.46401068266</v>
      </c>
      <c r="D145" s="48">
        <f t="shared" si="3"/>
        <v>-2.2605449028103242</v>
      </c>
      <c r="E145" s="48">
        <f>100*(SUM(C134:C145)/SUM(C122:C133)-1)</f>
        <v>17.42056072071485</v>
      </c>
      <c r="F145" s="48">
        <f t="shared" si="4"/>
        <v>20.448262890261336</v>
      </c>
      <c r="G145" s="48">
        <f t="shared" si="5"/>
        <v>-14.836039458327665</v>
      </c>
      <c r="H145" s="51"/>
      <c r="I145" s="51"/>
      <c r="J145" s="51"/>
    </row>
    <row r="146" spans="1:10" x14ac:dyDescent="0.2">
      <c r="A146" s="83"/>
      <c r="B146" s="77" t="s">
        <v>9</v>
      </c>
      <c r="C146" s="69">
        <v>562075.17596493242</v>
      </c>
      <c r="D146" s="48">
        <f t="shared" ref="D146:D186" si="6">100*(C146/C145-1)</f>
        <v>2.0875588274484214</v>
      </c>
      <c r="E146" s="48">
        <f>100*(SUM(C146)/SUM(C134)-1)</f>
        <v>43.671165637471489</v>
      </c>
      <c r="F146" s="48">
        <f t="shared" si="4"/>
        <v>43.671165637471489</v>
      </c>
      <c r="G146" s="48">
        <f t="shared" si="5"/>
        <v>-18.442396605602617</v>
      </c>
      <c r="H146" s="148"/>
      <c r="I146" s="51"/>
      <c r="J146" s="51"/>
    </row>
    <row r="147" spans="1:10" x14ac:dyDescent="0.2">
      <c r="A147" s="81"/>
      <c r="B147" s="77" t="s">
        <v>10</v>
      </c>
      <c r="C147" s="69">
        <v>681937.418041714</v>
      </c>
      <c r="D147" s="48">
        <f t="shared" si="6"/>
        <v>21.324948548209811</v>
      </c>
      <c r="E147" s="48">
        <f>100*(SUM(C146:C147)/SUM(C134:C135)-1)</f>
        <v>38.678542643319645</v>
      </c>
      <c r="F147" s="48">
        <f t="shared" si="4"/>
        <v>34.817061672765107</v>
      </c>
      <c r="G147" s="48">
        <f t="shared" si="5"/>
        <v>-21.716637523491087</v>
      </c>
      <c r="H147" s="148"/>
      <c r="I147" s="51"/>
      <c r="J147" s="51"/>
    </row>
    <row r="148" spans="1:10" x14ac:dyDescent="0.2">
      <c r="A148" s="81"/>
      <c r="B148" s="77" t="s">
        <v>11</v>
      </c>
      <c r="C148" s="69">
        <v>744340.32177538925</v>
      </c>
      <c r="D148" s="48">
        <f t="shared" si="6"/>
        <v>9.1508255864408472</v>
      </c>
      <c r="E148" s="48">
        <f>100*(SUM(C146:C148)/SUM(C134:C136)-1)</f>
        <v>35.30725339288712</v>
      </c>
      <c r="F148" s="48">
        <f t="shared" si="4"/>
        <v>30.024443510017228</v>
      </c>
      <c r="G148" s="48">
        <f t="shared" si="5"/>
        <v>-21.211802222998767</v>
      </c>
      <c r="H148" s="148"/>
      <c r="I148" s="51"/>
      <c r="J148" s="51"/>
    </row>
    <row r="149" spans="1:10" x14ac:dyDescent="0.2">
      <c r="A149" s="81"/>
      <c r="B149" s="77" t="s">
        <v>12</v>
      </c>
      <c r="C149" s="69">
        <v>655693.65890566038</v>
      </c>
      <c r="D149" s="48">
        <f t="shared" si="6"/>
        <v>-11.909426411065594</v>
      </c>
      <c r="E149" s="48">
        <f>100*(SUM(C146:C149)/SUM(C134:C137)-1)</f>
        <v>37.221535020292308</v>
      </c>
      <c r="F149" s="48">
        <f t="shared" si="4"/>
        <v>43.372497681493982</v>
      </c>
      <c r="G149" s="48">
        <f t="shared" si="5"/>
        <v>-17.287723422183809</v>
      </c>
      <c r="H149" s="148"/>
      <c r="I149" s="51"/>
      <c r="J149" s="51"/>
    </row>
    <row r="150" spans="1:10" x14ac:dyDescent="0.2">
      <c r="A150" s="81"/>
      <c r="B150" s="77" t="s">
        <v>13</v>
      </c>
      <c r="C150" s="69">
        <v>687366.70442100451</v>
      </c>
      <c r="D150" s="48">
        <f t="shared" si="6"/>
        <v>4.8304639041661268</v>
      </c>
      <c r="E150" s="48">
        <f>100*(SUM(C146:C150)/SUM(C134:C138)-1)</f>
        <v>43.24949688304951</v>
      </c>
      <c r="F150" s="48">
        <f t="shared" si="4"/>
        <v>72.37739489952861</v>
      </c>
      <c r="G150" s="48">
        <f t="shared" si="5"/>
        <v>-19.216586694265779</v>
      </c>
      <c r="H150" s="148"/>
      <c r="I150" s="51"/>
      <c r="J150" s="51"/>
    </row>
    <row r="151" spans="1:10" x14ac:dyDescent="0.2">
      <c r="A151" s="82">
        <v>2022</v>
      </c>
      <c r="B151" s="77" t="s">
        <v>14</v>
      </c>
      <c r="C151" s="69">
        <v>675719.12669410161</v>
      </c>
      <c r="D151" s="48">
        <f t="shared" si="6"/>
        <v>-1.6945216653626138</v>
      </c>
      <c r="E151" s="48">
        <f>100*(SUM(C146:C151)/SUM(C134:C139)-1)</f>
        <v>42.537684029758971</v>
      </c>
      <c r="F151" s="48">
        <f t="shared" si="4"/>
        <v>39.129260937023425</v>
      </c>
      <c r="G151" s="48">
        <f t="shared" si="5"/>
        <v>-20.671773328865218</v>
      </c>
      <c r="H151" s="148"/>
      <c r="I151" s="51"/>
      <c r="J151" s="51"/>
    </row>
    <row r="152" spans="1:10" x14ac:dyDescent="0.2">
      <c r="A152" s="82"/>
      <c r="B152" s="77" t="s">
        <v>15</v>
      </c>
      <c r="C152" s="69">
        <v>693669.99214104284</v>
      </c>
      <c r="D152" s="48">
        <f t="shared" si="6"/>
        <v>2.6565572495726553</v>
      </c>
      <c r="E152" s="48">
        <f>100*(SUM(C146:C152)/SUM(C134:C140)-1)</f>
        <v>40.093180215547441</v>
      </c>
      <c r="F152" s="48">
        <f t="shared" si="4"/>
        <v>27.465212024963481</v>
      </c>
      <c r="G152" s="48">
        <f t="shared" si="5"/>
        <v>-21.834839009734029</v>
      </c>
      <c r="H152" s="148"/>
      <c r="I152" s="51"/>
      <c r="J152" s="51"/>
    </row>
    <row r="153" spans="1:10" x14ac:dyDescent="0.2">
      <c r="A153" s="82"/>
      <c r="B153" s="77" t="s">
        <v>16</v>
      </c>
      <c r="C153" s="69">
        <v>763780.29614955513</v>
      </c>
      <c r="D153" s="48">
        <f t="shared" si="6"/>
        <v>10.107155391299806</v>
      </c>
      <c r="E153" s="48">
        <f>100*(SUM(C146:C153)/SUM(C134:C141)-1)</f>
        <v>39.99313694227191</v>
      </c>
      <c r="F153" s="48">
        <f t="shared" si="4"/>
        <v>39.380537525540802</v>
      </c>
      <c r="G153" s="48">
        <f t="shared" si="5"/>
        <v>-23.516836777761931</v>
      </c>
      <c r="H153" s="148"/>
      <c r="I153" s="51"/>
      <c r="J153" s="51"/>
    </row>
    <row r="154" spans="1:10" x14ac:dyDescent="0.2">
      <c r="A154" s="81"/>
      <c r="B154" s="77" t="s">
        <v>17</v>
      </c>
      <c r="C154" s="69">
        <v>756350.09999159817</v>
      </c>
      <c r="D154" s="48">
        <f t="shared" si="6"/>
        <v>-0.97281851802342167</v>
      </c>
      <c r="E154" s="48">
        <f>100*(SUM(C146:C154)/SUM(C134:C142)-1)</f>
        <v>38.480735699062564</v>
      </c>
      <c r="F154" s="48">
        <f t="shared" si="4"/>
        <v>28.454375208373218</v>
      </c>
      <c r="G154" s="48">
        <f t="shared" si="5"/>
        <v>-24.447865190392328</v>
      </c>
      <c r="H154" s="148"/>
      <c r="I154" s="51"/>
      <c r="J154" s="51"/>
    </row>
    <row r="155" spans="1:10" x14ac:dyDescent="0.2">
      <c r="A155" s="82"/>
      <c r="B155" s="77" t="s">
        <v>18</v>
      </c>
      <c r="C155" s="69">
        <v>732200.04082648375</v>
      </c>
      <c r="D155" s="48">
        <f t="shared" si="6"/>
        <v>-3.1929736196746328</v>
      </c>
      <c r="E155" s="48">
        <f>100*(SUM(C146:C155)/SUM(C134:C143)-1)</f>
        <v>37.35712932139856</v>
      </c>
      <c r="F155" s="48">
        <f t="shared" si="4"/>
        <v>28.498841129743635</v>
      </c>
      <c r="G155" s="48">
        <f t="shared" si="5"/>
        <v>-25.591262297212257</v>
      </c>
      <c r="H155" s="148"/>
      <c r="I155" s="51"/>
      <c r="J155" s="51"/>
    </row>
    <row r="156" spans="1:10" x14ac:dyDescent="0.2">
      <c r="A156" s="82"/>
      <c r="B156" s="77" t="s">
        <v>19</v>
      </c>
      <c r="C156" s="69">
        <v>742516.0832676196</v>
      </c>
      <c r="D156" s="48">
        <f t="shared" si="6"/>
        <v>1.4089103886816723</v>
      </c>
      <c r="E156" s="48">
        <f>100*(SUM(C146:C156)/SUM(C134:C144)-1)</f>
        <v>36.801828890260978</v>
      </c>
      <c r="F156" s="48">
        <f t="shared" si="4"/>
        <v>31.811770143552387</v>
      </c>
      <c r="G156" s="48">
        <f t="shared" si="5"/>
        <v>-26.238909088620378</v>
      </c>
      <c r="H156" s="148"/>
      <c r="I156" s="51"/>
      <c r="J156" s="51"/>
    </row>
    <row r="157" spans="1:10" x14ac:dyDescent="0.2">
      <c r="A157" s="143"/>
      <c r="B157" s="77" t="s">
        <v>20</v>
      </c>
      <c r="C157" s="69">
        <v>712447.20884803077</v>
      </c>
      <c r="D157" s="48">
        <f t="shared" si="6"/>
        <v>-4.0495923384263328</v>
      </c>
      <c r="E157" s="48">
        <f>100*(SUM(C146:C157)/SUM(C134:C145)-1)</f>
        <v>36.141880195415041</v>
      </c>
      <c r="F157" s="48">
        <f t="shared" ref="F157:F185" si="7">100*(C157/C145-1)</f>
        <v>29.399054530140802</v>
      </c>
      <c r="G157" s="48">
        <f t="shared" si="5"/>
        <v>-26.547216876642064</v>
      </c>
      <c r="H157" s="148"/>
      <c r="I157" s="51"/>
      <c r="J157" s="51"/>
    </row>
    <row r="158" spans="1:10" x14ac:dyDescent="0.2">
      <c r="A158" s="144"/>
      <c r="B158" s="77" t="s">
        <v>9</v>
      </c>
      <c r="C158" s="69">
        <v>577442.94081350928</v>
      </c>
      <c r="D158" s="48">
        <f t="shared" si="6"/>
        <v>-18.949371456281295</v>
      </c>
      <c r="E158" s="48">
        <f>100*(SUM(C158)/SUM(C146)-1)</f>
        <v>2.7341120024015453</v>
      </c>
      <c r="F158" s="48">
        <f t="shared" si="7"/>
        <v>2.7341120024015453</v>
      </c>
      <c r="G158" s="48">
        <f t="shared" si="5"/>
        <v>-24.652939688536112</v>
      </c>
      <c r="H158" s="148"/>
      <c r="I158" s="51"/>
      <c r="J158" s="51"/>
    </row>
    <row r="159" spans="1:10" x14ac:dyDescent="0.2">
      <c r="A159" s="145"/>
      <c r="B159" s="77" t="s">
        <v>192</v>
      </c>
      <c r="C159" s="69">
        <v>697269.58542784478</v>
      </c>
      <c r="D159" s="48">
        <f t="shared" si="6"/>
        <v>20.751252832967726</v>
      </c>
      <c r="E159" s="48">
        <f>100*(SUM(C158:C159)/SUM(C146:C147)-1)</f>
        <v>2.4678152281265131</v>
      </c>
      <c r="F159" s="48">
        <f t="shared" si="7"/>
        <v>2.2483246967382131</v>
      </c>
      <c r="G159" s="48">
        <f t="shared" si="5"/>
        <v>-22.702888881778904</v>
      </c>
      <c r="H159" s="148"/>
      <c r="I159" s="51"/>
      <c r="J159" s="51"/>
    </row>
    <row r="160" spans="1:10" x14ac:dyDescent="0.2">
      <c r="A160" s="145"/>
      <c r="B160" s="77" t="s">
        <v>11</v>
      </c>
      <c r="C160" s="69">
        <v>754106.16684525763</v>
      </c>
      <c r="D160" s="48">
        <f t="shared" si="6"/>
        <v>8.1513065541985341</v>
      </c>
      <c r="E160" s="48">
        <f>100*(SUM(C158:C160)/SUM(C146:C148)-1)</f>
        <v>2.0351405921649635</v>
      </c>
      <c r="F160" s="48">
        <f t="shared" si="7"/>
        <v>1.3120134411870987</v>
      </c>
      <c r="G160" s="48">
        <f t="shared" si="5"/>
        <v>-20.757826899460341</v>
      </c>
      <c r="H160" s="148"/>
      <c r="I160" s="51"/>
      <c r="J160" s="51"/>
    </row>
    <row r="161" spans="1:10" x14ac:dyDescent="0.2">
      <c r="A161" s="145"/>
      <c r="B161" s="77" t="s">
        <v>12</v>
      </c>
      <c r="C161" s="69">
        <v>637161.78741901601</v>
      </c>
      <c r="D161" s="48">
        <f t="shared" si="6"/>
        <v>-15.507681088920011</v>
      </c>
      <c r="E161" s="48">
        <f>100*(SUM(C158:C161)/SUM(C146:C149)-1)</f>
        <v>0.82955822442432048</v>
      </c>
      <c r="F161" s="48">
        <f t="shared" si="7"/>
        <v>-2.8263002447779795</v>
      </c>
      <c r="G161" s="48">
        <f t="shared" si="5"/>
        <v>-18.230635587596431</v>
      </c>
      <c r="H161" s="148"/>
      <c r="I161" s="51"/>
      <c r="J161" s="51"/>
    </row>
    <row r="162" spans="1:10" x14ac:dyDescent="0.2">
      <c r="A162" s="145"/>
      <c r="B162" s="77" t="s">
        <v>13</v>
      </c>
      <c r="C162" s="69">
        <v>742962.29002639768</v>
      </c>
      <c r="D162" s="48">
        <f t="shared" si="6"/>
        <v>16.604966697069699</v>
      </c>
      <c r="E162" s="48">
        <f>100*(SUM(C158:C162)/SUM(C146:C150)-1)</f>
        <v>2.3272252623087075</v>
      </c>
      <c r="F162" s="48">
        <f t="shared" si="7"/>
        <v>8.0881988097202715</v>
      </c>
      <c r="G162" s="48">
        <f t="shared" si="5"/>
        <v>-15.36520540716494</v>
      </c>
      <c r="H162" s="148"/>
      <c r="I162" s="51"/>
      <c r="J162" s="51"/>
    </row>
    <row r="163" spans="1:10" x14ac:dyDescent="0.2">
      <c r="A163" s="145">
        <v>2023</v>
      </c>
      <c r="B163" s="77" t="s">
        <v>14</v>
      </c>
      <c r="C163" s="69">
        <v>707599.40796185308</v>
      </c>
      <c r="D163" s="48">
        <f t="shared" si="6"/>
        <v>-4.7597142599644098</v>
      </c>
      <c r="E163" s="48">
        <f>100*(SUM(C158:C163)/SUM(C146:C151)-1)</f>
        <v>2.7303757802621398</v>
      </c>
      <c r="F163" s="48">
        <f t="shared" si="7"/>
        <v>4.7179782262081416</v>
      </c>
      <c r="G163" s="48">
        <f t="shared" si="5"/>
        <v>-13.450794098621287</v>
      </c>
      <c r="H163" s="148"/>
      <c r="I163" s="51"/>
      <c r="J163" s="51"/>
    </row>
    <row r="164" spans="1:10" x14ac:dyDescent="0.2">
      <c r="A164" s="145"/>
      <c r="B164" s="77" t="s">
        <v>15</v>
      </c>
      <c r="C164" s="69">
        <v>695311.63349910348</v>
      </c>
      <c r="D164" s="48">
        <f t="shared" si="6"/>
        <v>-1.7365439151712847</v>
      </c>
      <c r="E164" s="48">
        <f>100*(SUM(C158:C164)/SUM(C146:C152)-1)</f>
        <v>2.3623927289032842</v>
      </c>
      <c r="F164" s="48">
        <f t="shared" si="7"/>
        <v>0.23666028178523923</v>
      </c>
      <c r="G164" s="48">
        <f t="shared" si="5"/>
        <v>-11.712993645159298</v>
      </c>
      <c r="H164" s="148"/>
      <c r="I164" s="51"/>
      <c r="J164" s="51"/>
    </row>
    <row r="165" spans="1:10" x14ac:dyDescent="0.2">
      <c r="A165" s="145"/>
      <c r="B165" s="77" t="s">
        <v>16</v>
      </c>
      <c r="C165" s="69">
        <v>735916.48003723135</v>
      </c>
      <c r="D165" s="48">
        <f t="shared" si="6"/>
        <v>5.8398054313843373</v>
      </c>
      <c r="E165" s="48">
        <f>100*(SUM(C158:C165)/SUM(C146:C153)-1)</f>
        <v>1.5223046771115412</v>
      </c>
      <c r="F165" s="48">
        <f t="shared" si="7"/>
        <v>-3.6481454487361842</v>
      </c>
      <c r="G165" s="48">
        <f t="shared" ref="G165:G186" si="8">100*(SUM(C142:C153)/SUM(C154:C165)-1)</f>
        <v>-8.8818740517922823</v>
      </c>
      <c r="H165" s="148"/>
      <c r="I165" s="51"/>
      <c r="J165" s="51"/>
    </row>
    <row r="166" spans="1:10" x14ac:dyDescent="0.2">
      <c r="A166" s="145"/>
      <c r="B166" s="77" t="s">
        <v>17</v>
      </c>
      <c r="C166" s="69">
        <v>760453.94</v>
      </c>
      <c r="D166" s="48">
        <f t="shared" si="6"/>
        <v>3.3342723839432375</v>
      </c>
      <c r="E166" s="48">
        <f>100*(SUM(C158:C166)/SUM(C146:C154)-1)</f>
        <v>1.4031888919972424</v>
      </c>
      <c r="F166" s="48">
        <f t="shared" si="7"/>
        <v>0.54258471155717025</v>
      </c>
      <c r="G166" s="48">
        <f t="shared" si="8"/>
        <v>-6.9537407365352628</v>
      </c>
      <c r="H166" s="148"/>
      <c r="I166" s="51"/>
      <c r="J166" s="51"/>
    </row>
    <row r="167" spans="1:10" x14ac:dyDescent="0.2">
      <c r="A167" s="145"/>
      <c r="B167" s="77" t="s">
        <v>18</v>
      </c>
      <c r="C167" s="69">
        <v>713362.38</v>
      </c>
      <c r="D167" s="48">
        <f t="shared" si="6"/>
        <v>-6.1925591443447559</v>
      </c>
      <c r="E167" s="48">
        <f>100*(SUM(C158:C167)/SUM(C146:C155)-1)</f>
        <v>0.9845026514526678</v>
      </c>
      <c r="F167" s="48">
        <f t="shared" si="7"/>
        <v>-2.5727478525158776</v>
      </c>
      <c r="G167" s="48">
        <f t="shared" si="8"/>
        <v>-4.8312125435281184</v>
      </c>
      <c r="H167" s="148"/>
      <c r="I167" s="51"/>
      <c r="J167" s="51"/>
    </row>
    <row r="168" spans="1:10" x14ac:dyDescent="0.2">
      <c r="A168" s="145"/>
      <c r="B168" s="77" t="s">
        <v>19</v>
      </c>
      <c r="C168" s="69">
        <v>726256.3899999999</v>
      </c>
      <c r="D168" s="48">
        <f t="shared" si="6"/>
        <v>1.8074978946885256</v>
      </c>
      <c r="E168" s="48">
        <f>100*(SUM(C158:C168)/SUM(C146:C156)-1)</f>
        <v>0.67822849516712136</v>
      </c>
      <c r="F168" s="48">
        <f t="shared" si="7"/>
        <v>-2.1898102457343471</v>
      </c>
      <c r="G168" s="48">
        <f t="shared" si="8"/>
        <v>-2.5301712276160626</v>
      </c>
      <c r="H168" s="148"/>
      <c r="I168" s="51"/>
      <c r="J168" s="51"/>
    </row>
    <row r="169" spans="1:10" x14ac:dyDescent="0.2">
      <c r="A169" s="149"/>
      <c r="B169" s="77" t="s">
        <v>20</v>
      </c>
      <c r="C169" s="69">
        <v>652153.81499999983</v>
      </c>
      <c r="D169" s="48">
        <f t="shared" si="6"/>
        <v>-10.203362892270052</v>
      </c>
      <c r="E169" s="48">
        <f>100*(SUM(C158:C169)/SUM(C146:C157)-1)</f>
        <v>-9.6327514273852888E-2</v>
      </c>
      <c r="F169" s="48">
        <f t="shared" si="7"/>
        <v>-8.4628577527197315</v>
      </c>
      <c r="G169" s="48">
        <f t="shared" si="8"/>
        <v>9.6420393642304703E-2</v>
      </c>
      <c r="H169" s="148"/>
      <c r="I169" s="51"/>
      <c r="J169" s="51"/>
    </row>
    <row r="170" spans="1:10" ht="15" customHeight="1" x14ac:dyDescent="0.2">
      <c r="A170" s="166">
        <v>2024</v>
      </c>
      <c r="B170" s="77" t="s">
        <v>9</v>
      </c>
      <c r="C170" s="69">
        <v>542387.35999999975</v>
      </c>
      <c r="D170" s="48">
        <f t="shared" si="6"/>
        <v>-16.831375125820603</v>
      </c>
      <c r="E170" s="48">
        <f>100*(SUM(C170)/SUM(C158)-1)</f>
        <v>-6.0708302649128854</v>
      </c>
      <c r="F170" s="48">
        <f t="shared" si="7"/>
        <v>-6.0708302649128854</v>
      </c>
      <c r="G170" s="48">
        <f t="shared" si="8"/>
        <v>0.69961825201627637</v>
      </c>
      <c r="H170" s="148"/>
      <c r="I170" s="51"/>
      <c r="J170" s="51"/>
    </row>
    <row r="171" spans="1:10" x14ac:dyDescent="0.2">
      <c r="A171" s="167"/>
      <c r="B171" s="77" t="s">
        <v>192</v>
      </c>
      <c r="C171" s="69">
        <v>682853.34436500003</v>
      </c>
      <c r="D171" s="48">
        <f t="shared" si="6"/>
        <v>25.897724527540667</v>
      </c>
      <c r="E171" s="48">
        <f>100*(SUM(C170:C171)/SUM(C158:C159)-1)</f>
        <v>-3.8810179438832582</v>
      </c>
      <c r="F171" s="48">
        <f t="shared" si="7"/>
        <v>-2.067527591067797</v>
      </c>
      <c r="G171" s="48">
        <f t="shared" si="8"/>
        <v>1.0570720303120229</v>
      </c>
      <c r="H171" s="148"/>
      <c r="I171" s="51"/>
      <c r="J171" s="51"/>
    </row>
    <row r="172" spans="1:10" x14ac:dyDescent="0.2">
      <c r="A172" s="167"/>
      <c r="B172" s="77" t="s">
        <v>11</v>
      </c>
      <c r="C172" s="69">
        <v>635074.84403999988</v>
      </c>
      <c r="D172" s="48">
        <f t="shared" si="6"/>
        <v>-6.9968904332496802</v>
      </c>
      <c r="E172" s="48">
        <f>100*(SUM(C170:C172)/SUM(C158:C160)-1)</f>
        <v>-8.3054806846862395</v>
      </c>
      <c r="F172" s="48">
        <f t="shared" si="7"/>
        <v>-15.784425063544527</v>
      </c>
      <c r="G172" s="48">
        <f t="shared" si="8"/>
        <v>2.6370454819432121</v>
      </c>
      <c r="H172" s="148"/>
      <c r="I172" s="51"/>
      <c r="J172" s="51"/>
    </row>
    <row r="173" spans="1:10" x14ac:dyDescent="0.2">
      <c r="A173" s="167"/>
      <c r="B173" s="77" t="s">
        <v>12</v>
      </c>
      <c r="C173" s="69">
        <v>686793.23000000033</v>
      </c>
      <c r="D173" s="48">
        <f t="shared" si="6"/>
        <v>8.1436678598377998</v>
      </c>
      <c r="E173" s="48">
        <f>100*(SUM(C170:C173)/SUM(C158:C161)-1)</f>
        <v>-4.4588361756528139</v>
      </c>
      <c r="F173" s="48">
        <f t="shared" si="7"/>
        <v>7.7894568633861461</v>
      </c>
      <c r="G173" s="48">
        <f t="shared" si="8"/>
        <v>1.7981242385413099</v>
      </c>
      <c r="H173" s="148"/>
      <c r="I173" s="51"/>
      <c r="J173" s="51"/>
    </row>
    <row r="174" spans="1:10" x14ac:dyDescent="0.2">
      <c r="A174" s="167"/>
      <c r="B174" s="77" t="s">
        <v>13</v>
      </c>
      <c r="C174" s="69">
        <v>680172.69999999984</v>
      </c>
      <c r="D174" s="48">
        <f t="shared" si="6"/>
        <v>-0.96397717840062125</v>
      </c>
      <c r="E174" s="48">
        <f>100*(SUM(C170:C174)/SUM(C158:C162)-1)</f>
        <v>-5.3289628003544864</v>
      </c>
      <c r="F174" s="48">
        <f t="shared" si="7"/>
        <v>-8.4512485854654766</v>
      </c>
      <c r="G174" s="48">
        <f t="shared" si="8"/>
        <v>3.252362874907333</v>
      </c>
      <c r="H174" s="148"/>
      <c r="I174" s="51"/>
      <c r="J174" s="51"/>
    </row>
    <row r="175" spans="1:10" x14ac:dyDescent="0.2">
      <c r="A175" s="167"/>
      <c r="B175" s="77" t="s">
        <v>14</v>
      </c>
      <c r="C175" s="69">
        <v>622872.58000000007</v>
      </c>
      <c r="D175" s="48">
        <f t="shared" si="6"/>
        <v>-8.4243486984996281</v>
      </c>
      <c r="E175" s="48">
        <f>100*(SUM(C170:C175)/SUM(C158:C163)-1)</f>
        <v>-6.4711621681073588</v>
      </c>
      <c r="F175" s="48">
        <f t="shared" si="7"/>
        <v>-11.97384099089307</v>
      </c>
      <c r="G175" s="48">
        <f t="shared" si="8"/>
        <v>4.7198877777491655</v>
      </c>
      <c r="H175" s="148"/>
      <c r="I175" s="51"/>
      <c r="J175" s="51"/>
    </row>
    <row r="176" spans="1:10" x14ac:dyDescent="0.2">
      <c r="A176" s="167"/>
      <c r="B176" s="77" t="s">
        <v>15</v>
      </c>
      <c r="C176" s="69">
        <v>687908.84</v>
      </c>
      <c r="D176" s="48">
        <f t="shared" si="6"/>
        <v>10.441342593697067</v>
      </c>
      <c r="E176" s="48">
        <f>100*(SUM(C170:C176)/SUM(C158:C164)-1)</f>
        <v>-5.6899258432496431</v>
      </c>
      <c r="F176" s="48">
        <f t="shared" si="7"/>
        <v>-1.0646727513891174</v>
      </c>
      <c r="G176" s="48">
        <f t="shared" si="8"/>
        <v>4.8354870932767025</v>
      </c>
      <c r="H176" s="148"/>
      <c r="I176" s="51"/>
      <c r="J176" s="51"/>
    </row>
    <row r="177" spans="1:10" x14ac:dyDescent="0.2">
      <c r="A177" s="167"/>
      <c r="B177" s="77" t="s">
        <v>16</v>
      </c>
      <c r="C177" s="69">
        <v>690694.93</v>
      </c>
      <c r="D177" s="48">
        <f t="shared" si="6"/>
        <v>0.40500860550070072</v>
      </c>
      <c r="E177" s="48">
        <f>100*(SUM(C170:C177)/SUM(C158:C165)-1)</f>
        <v>-5.7502824888676196</v>
      </c>
      <c r="F177" s="48">
        <f t="shared" si="7"/>
        <v>-6.1449296576349894</v>
      </c>
      <c r="G177" s="48">
        <f t="shared" si="8"/>
        <v>5.0773439672118892</v>
      </c>
      <c r="H177" s="148"/>
      <c r="I177" s="51"/>
      <c r="J177" s="51"/>
    </row>
    <row r="178" spans="1:10" x14ac:dyDescent="0.2">
      <c r="A178" s="167"/>
      <c r="B178" s="77" t="s">
        <v>17</v>
      </c>
      <c r="C178" s="69">
        <v>640016.54999999981</v>
      </c>
      <c r="D178" s="48">
        <f t="shared" si="6"/>
        <v>-7.337303026098696</v>
      </c>
      <c r="E178" s="48">
        <f>100*(SUM(C170:C178)/SUM(C158:C166)-1)</f>
        <v>-6.9663004589135102</v>
      </c>
      <c r="F178" s="48">
        <f t="shared" si="7"/>
        <v>-15.837565388904441</v>
      </c>
      <c r="G178" s="48">
        <f t="shared" si="8"/>
        <v>6.7186413700720982</v>
      </c>
      <c r="H178" s="148"/>
      <c r="I178" s="51"/>
      <c r="J178" s="51"/>
    </row>
    <row r="179" spans="1:10" x14ac:dyDescent="0.2">
      <c r="A179" s="167"/>
      <c r="B179" s="77" t="s">
        <v>18</v>
      </c>
      <c r="C179" s="69">
        <v>689182.30999999971</v>
      </c>
      <c r="D179" s="48">
        <f t="shared" si="6"/>
        <v>7.6819513495393066</v>
      </c>
      <c r="E179" s="48">
        <f>100*(SUM(C170:C179)/SUM(C158:C167)-1)</f>
        <v>-6.602922519404208</v>
      </c>
      <c r="F179" s="48">
        <f t="shared" si="7"/>
        <v>-3.3895914163570406</v>
      </c>
      <c r="G179" s="48">
        <f t="shared" si="8"/>
        <v>6.8064268952806373</v>
      </c>
      <c r="H179" s="148"/>
      <c r="I179" s="51"/>
      <c r="J179" s="51"/>
    </row>
    <row r="180" spans="1:10" x14ac:dyDescent="0.2">
      <c r="A180" s="167"/>
      <c r="B180" s="77" t="s">
        <v>19</v>
      </c>
      <c r="C180" s="69">
        <v>644990.45999999973</v>
      </c>
      <c r="D180" s="48">
        <f t="shared" si="6"/>
        <v>-6.4122147882756835</v>
      </c>
      <c r="E180" s="48">
        <f>100*(SUM(C170:C180)/SUM(C158:C168)-1)</f>
        <v>-7.0328716454686973</v>
      </c>
      <c r="F180" s="48">
        <f t="shared" si="7"/>
        <v>-11.189702578727079</v>
      </c>
      <c r="G180" s="48">
        <f t="shared" si="8"/>
        <v>7.7044108063368366</v>
      </c>
      <c r="H180" s="148"/>
      <c r="I180" s="51"/>
      <c r="J180" s="51"/>
    </row>
    <row r="181" spans="1:10" x14ac:dyDescent="0.2">
      <c r="A181" s="168"/>
      <c r="B181" s="77" t="s">
        <v>20</v>
      </c>
      <c r="C181" s="69">
        <v>613280.34900000005</v>
      </c>
      <c r="D181" s="48">
        <f t="shared" si="6"/>
        <v>-4.9163689955971872</v>
      </c>
      <c r="E181" s="48">
        <f>100*(SUM(C170:C181)/SUM(C158:C169)-1)</f>
        <v>-6.9496373908341846</v>
      </c>
      <c r="F181" s="48">
        <f t="shared" si="7"/>
        <v>-5.9607818134131074</v>
      </c>
      <c r="G181" s="48">
        <f t="shared" si="8"/>
        <v>7.4686838352520546</v>
      </c>
      <c r="H181" s="148"/>
      <c r="I181" s="51"/>
      <c r="J181" s="51"/>
    </row>
    <row r="182" spans="1:10" ht="15" customHeight="1" x14ac:dyDescent="0.2">
      <c r="A182" s="166">
        <v>2025</v>
      </c>
      <c r="B182" s="77" t="s">
        <v>9</v>
      </c>
      <c r="C182" s="69">
        <v>494544.23999999993</v>
      </c>
      <c r="D182" s="48">
        <f t="shared" si="6"/>
        <v>-19.360820739423378</v>
      </c>
      <c r="E182" s="48">
        <f>100*(SUM(C182)/SUM(C170)-1)</f>
        <v>-8.8208397776821101</v>
      </c>
      <c r="F182" s="48">
        <f t="shared" si="7"/>
        <v>-8.8208397776821101</v>
      </c>
      <c r="G182" s="48">
        <f>100*(SUM(C159:C170)/SUM(C171:C182)-1)</f>
        <v>7.6792912120419388</v>
      </c>
      <c r="H182" s="148"/>
      <c r="I182" s="51"/>
      <c r="J182" s="51"/>
    </row>
    <row r="183" spans="1:10" x14ac:dyDescent="0.2">
      <c r="A183" s="167"/>
      <c r="B183" s="77" t="s">
        <v>192</v>
      </c>
      <c r="C183" s="69">
        <v>615534.79999999958</v>
      </c>
      <c r="D183" s="48">
        <f t="shared" si="6"/>
        <v>24.465063024492938</v>
      </c>
      <c r="E183" s="48">
        <f>100*(SUM($C$182:$C$183)/SUM($C$170:$C$171)-1)</f>
        <v>-9.3991053312813655</v>
      </c>
      <c r="F183" s="48">
        <f t="shared" si="7"/>
        <v>-9.8584190764418711</v>
      </c>
      <c r="G183" s="48">
        <f t="shared" si="8"/>
        <v>8.4333672272670626</v>
      </c>
      <c r="H183" s="148"/>
      <c r="I183" s="51"/>
      <c r="J183" s="51"/>
    </row>
    <row r="184" spans="1:10" x14ac:dyDescent="0.2">
      <c r="A184" s="167"/>
      <c r="B184" s="77" t="s">
        <v>11</v>
      </c>
      <c r="C184" s="69">
        <v>634096.82999999996</v>
      </c>
      <c r="D184" s="48">
        <f t="shared" si="6"/>
        <v>3.0155939193040604</v>
      </c>
      <c r="E184" s="48">
        <f>100*(SUM($C$182:$C184)/SUM($C$170:$C172)-1)</f>
        <v>-6.2430096068688989</v>
      </c>
      <c r="F184" s="48">
        <f t="shared" si="7"/>
        <v>-0.15399980792473178</v>
      </c>
      <c r="G184" s="48">
        <f>100*(SUM(C161:C172)/SUM(C173:C184)-1)</f>
        <v>6.9012960090838682</v>
      </c>
      <c r="H184" s="148"/>
      <c r="I184" s="51"/>
      <c r="J184" s="51"/>
    </row>
    <row r="185" spans="1:10" x14ac:dyDescent="0.2">
      <c r="A185" s="167"/>
      <c r="B185" s="77" t="s">
        <v>12</v>
      </c>
      <c r="C185" s="69">
        <v>601127.2300000001</v>
      </c>
      <c r="D185" s="48">
        <f t="shared" si="6"/>
        <v>-5.199458259395473</v>
      </c>
      <c r="E185" s="48">
        <f>100*(SUM($C$182:$C185)/SUM($C$170:$C173)-1)</f>
        <v>-7.9229312904088527</v>
      </c>
      <c r="F185" s="48">
        <f t="shared" si="7"/>
        <v>-12.473332039105889</v>
      </c>
      <c r="G185" s="48">
        <f t="shared" si="8"/>
        <v>8.7557967207172904</v>
      </c>
      <c r="H185" s="148"/>
      <c r="I185" s="51"/>
      <c r="J185" s="51"/>
    </row>
    <row r="186" spans="1:10" x14ac:dyDescent="0.2">
      <c r="A186" s="167"/>
      <c r="B186" s="77" t="s">
        <v>13</v>
      </c>
      <c r="C186" s="69">
        <v>659264.5299999998</v>
      </c>
      <c r="D186" s="48">
        <f t="shared" si="6"/>
        <v>9.6713802167969867</v>
      </c>
      <c r="E186" s="48">
        <f>100*(SUM($C$182:$C186)/SUM($C$170:$C174)-1)</f>
        <v>-6.900973772980934</v>
      </c>
      <c r="F186" s="48">
        <f>100*(C186/C174-1)</f>
        <v>-3.0739501894151311</v>
      </c>
      <c r="G186" s="48">
        <f t="shared" si="8"/>
        <v>8.2283631107382007</v>
      </c>
      <c r="H186" s="148"/>
      <c r="I186" s="51"/>
      <c r="J186" s="51"/>
    </row>
    <row r="187" spans="1:10" x14ac:dyDescent="0.2">
      <c r="A187" s="167"/>
      <c r="B187" s="77" t="s">
        <v>14</v>
      </c>
      <c r="C187" s="69">
        <v>585709.06999999995</v>
      </c>
      <c r="D187" s="48">
        <f t="shared" ref="D187:D189" si="9">100*(C187/C186-1)</f>
        <v>-11.157199675219875</v>
      </c>
      <c r="E187" s="48">
        <f>100*(SUM($C$182:$C187)/SUM($C$170:$C175)-1)</f>
        <v>-6.7497911632310004</v>
      </c>
      <c r="F187" s="48">
        <f t="shared" ref="F187:F189" si="10">100*(C187/C175-1)</f>
        <v>-5.9664707025632975</v>
      </c>
      <c r="G187" s="48">
        <f t="shared" ref="G187:G189" si="11">100*(SUM(C164:C175)/SUM(C176:C187)-1)</f>
        <v>7.6393833970447744</v>
      </c>
      <c r="H187" s="148"/>
      <c r="I187" s="51"/>
      <c r="J187" s="51"/>
    </row>
    <row r="188" spans="1:10" x14ac:dyDescent="0.2">
      <c r="A188" s="167"/>
      <c r="B188" s="77" t="s">
        <v>15</v>
      </c>
      <c r="C188" s="69">
        <v>695646.69999999984</v>
      </c>
      <c r="D188" s="48">
        <f t="shared" si="9"/>
        <v>18.770006412910757</v>
      </c>
      <c r="E188" s="48">
        <f>100*(SUM($C$182:$C188)/SUM($C$170:$C176)-1)</f>
        <v>-5.5561040922024301</v>
      </c>
      <c r="F188" s="48">
        <f t="shared" si="10"/>
        <v>1.1248379945226317</v>
      </c>
      <c r="G188" s="48">
        <f t="shared" si="11"/>
        <v>7.4314035547516921</v>
      </c>
      <c r="H188" s="148"/>
      <c r="I188" s="51"/>
      <c r="J188" s="51"/>
    </row>
    <row r="189" spans="1:10" x14ac:dyDescent="0.2">
      <c r="A189" s="167"/>
      <c r="B189" s="77" t="s">
        <v>16</v>
      </c>
      <c r="C189" s="69">
        <v>620779.87000000034</v>
      </c>
      <c r="D189" s="48">
        <f t="shared" si="9"/>
        <v>-10.762191497494278</v>
      </c>
      <c r="E189" s="48">
        <f>100*(SUM($C$182:$C189)/SUM($C$170:$C177)-1)</f>
        <v>-6.1592938318055683</v>
      </c>
      <c r="F189" s="48">
        <f t="shared" si="10"/>
        <v>-10.122422644683338</v>
      </c>
      <c r="G189" s="48">
        <f t="shared" si="11"/>
        <v>7.8302358269744188</v>
      </c>
      <c r="H189" s="148"/>
      <c r="I189" s="51"/>
      <c r="J189" s="51"/>
    </row>
    <row r="190" spans="1:10" x14ac:dyDescent="0.2">
      <c r="A190" s="167"/>
      <c r="B190" s="77" t="s">
        <v>17</v>
      </c>
      <c r="C190" s="69">
        <v>681625.08000000007</v>
      </c>
      <c r="D190" s="48">
        <f t="shared" ref="D190" si="12">100*(C190/C189-1)</f>
        <v>9.8014147913655378</v>
      </c>
      <c r="E190" s="48">
        <f>100*(SUM($C$182:$C190)/SUM($C$170:$C178)-1)</f>
        <v>-4.7786132218158084</v>
      </c>
      <c r="F190" s="48">
        <f t="shared" ref="F190" si="13">100*(C190/C178-1)</f>
        <v>6.5011646964442171</v>
      </c>
      <c r="G190" s="48">
        <f t="shared" ref="G190" si="14">100*(SUM(C167:C178)/SUM(C179:C190)-1)</f>
        <v>5.63664825144361</v>
      </c>
      <c r="H190" s="148"/>
      <c r="I190" s="51"/>
      <c r="J190" s="51"/>
    </row>
    <row r="191" spans="1:10" x14ac:dyDescent="0.2">
      <c r="A191" s="167"/>
      <c r="B191" s="77" t="s">
        <v>18</v>
      </c>
      <c r="C191" s="69">
        <v>709659.20333333313</v>
      </c>
      <c r="D191" s="48">
        <f t="shared" ref="D191:D193" si="15">100*(C191/C190-1)</f>
        <v>4.1128362432516496</v>
      </c>
      <c r="E191" s="48">
        <f>100*(SUM($C$182:$C191)/SUM($C$170:$C179)-1)</f>
        <v>-3.9641788963216684</v>
      </c>
      <c r="F191" s="48">
        <f t="shared" ref="F191:F193" si="16">100*(C191/C179-1)</f>
        <v>2.9711867289996752</v>
      </c>
      <c r="G191" s="48">
        <f t="shared" ref="G191:G193" si="17">100*(SUM(C168:C179)/SUM(C180:C191)-1)</f>
        <v>5.030380286709657</v>
      </c>
      <c r="H191" s="148"/>
      <c r="I191" s="51"/>
      <c r="J191" s="51"/>
    </row>
    <row r="192" spans="1:10" x14ac:dyDescent="0.2">
      <c r="A192" s="167"/>
      <c r="B192" s="77" t="s">
        <v>19</v>
      </c>
      <c r="C192" s="69">
        <v>636573.1</v>
      </c>
      <c r="D192" s="48">
        <f t="shared" si="15"/>
        <v>-10.298760727690304</v>
      </c>
      <c r="E192" s="48">
        <f>100*(SUM($C$182:$C192)/SUM($C$170:$C180)-1)</f>
        <v>-3.7260650334092316</v>
      </c>
      <c r="F192" s="48">
        <f t="shared" si="16"/>
        <v>-1.3050363566617373</v>
      </c>
      <c r="G192" s="48">
        <f t="shared" si="17"/>
        <v>4.0708324536338214</v>
      </c>
      <c r="H192" s="148"/>
      <c r="I192" s="51"/>
      <c r="J192" s="51"/>
    </row>
    <row r="193" spans="1:10" x14ac:dyDescent="0.2">
      <c r="A193" s="168"/>
      <c r="B193" s="77" t="s">
        <v>20</v>
      </c>
      <c r="C193" s="69">
        <v>596396.02</v>
      </c>
      <c r="D193" s="48">
        <f t="shared" si="15"/>
        <v>-6.3114636795051471</v>
      </c>
      <c r="E193" s="48">
        <f>100*(SUM($C$182:$C193)/SUM($C$170:$C181)-1)</f>
        <v>-3.6497251924458185</v>
      </c>
      <c r="F193" s="48">
        <f t="shared" si="16"/>
        <v>-2.7531175632043658</v>
      </c>
      <c r="G193" s="48">
        <f t="shared" si="17"/>
        <v>3.7879759032712901</v>
      </c>
      <c r="H193" s="148"/>
      <c r="I193" s="51"/>
      <c r="J193" s="51"/>
    </row>
    <row r="194" spans="1:10" x14ac:dyDescent="0.2">
      <c r="A194" s="51"/>
      <c r="C194" s="51"/>
      <c r="D194" s="51"/>
      <c r="E194" s="148"/>
      <c r="H194" s="51"/>
      <c r="I194" s="51"/>
      <c r="J194" s="51"/>
    </row>
    <row r="195" spans="1:10" ht="15" x14ac:dyDescent="0.25">
      <c r="A195" s="135" t="s">
        <v>165</v>
      </c>
      <c r="D195" s="52"/>
      <c r="E195" s="51"/>
      <c r="H195" s="51"/>
      <c r="I195" s="72"/>
      <c r="J195" s="72"/>
    </row>
    <row r="196" spans="1:10" x14ac:dyDescent="0.2">
      <c r="A196" s="161" t="s">
        <v>167</v>
      </c>
      <c r="B196" s="161"/>
      <c r="C196" s="161"/>
      <c r="D196" s="161"/>
      <c r="E196" s="161"/>
      <c r="F196" s="161"/>
      <c r="G196" s="161"/>
      <c r="H196" s="161"/>
    </row>
    <row r="197" spans="1:10" x14ac:dyDescent="0.2">
      <c r="A197" s="161"/>
      <c r="B197" s="161"/>
      <c r="C197" s="161"/>
      <c r="D197" s="161"/>
      <c r="E197" s="161"/>
      <c r="F197" s="161"/>
      <c r="G197" s="161"/>
      <c r="H197" s="161"/>
    </row>
    <row r="198" spans="1:10" x14ac:dyDescent="0.2">
      <c r="A198" s="161"/>
      <c r="B198" s="161"/>
      <c r="C198" s="161"/>
      <c r="D198" s="161"/>
      <c r="E198" s="161"/>
      <c r="F198" s="161"/>
      <c r="G198" s="161"/>
      <c r="H198" s="161"/>
    </row>
    <row r="199" spans="1:10" x14ac:dyDescent="0.2">
      <c r="D199" s="50"/>
      <c r="F199" s="50"/>
    </row>
    <row r="200" spans="1:10" x14ac:dyDescent="0.2">
      <c r="C200" s="51"/>
      <c r="E200" s="51"/>
    </row>
    <row r="201" spans="1:10" x14ac:dyDescent="0.2">
      <c r="A201" s="152" t="s">
        <v>193</v>
      </c>
      <c r="C201" s="51"/>
      <c r="D201" s="51"/>
    </row>
    <row r="203" spans="1:10" x14ac:dyDescent="0.2">
      <c r="E203" s="65"/>
    </row>
  </sheetData>
  <autoFilter ref="A12:G13" xr:uid="{00000000-0009-0000-0000-000003000000}">
    <filterColumn colId="3" showButton="0"/>
    <filterColumn colId="4" showButton="0"/>
    <filterColumn colId="5" showButton="0"/>
  </autoFilter>
  <mergeCells count="26">
    <mergeCell ref="A14:A25"/>
    <mergeCell ref="A26:A37"/>
    <mergeCell ref="A2:G2"/>
    <mergeCell ref="A3:G3"/>
    <mergeCell ref="A4:G4"/>
    <mergeCell ref="A5:G5"/>
    <mergeCell ref="A7:G7"/>
    <mergeCell ref="A8:G8"/>
    <mergeCell ref="A9:G9"/>
    <mergeCell ref="D12:G12"/>
    <mergeCell ref="B12:B13"/>
    <mergeCell ref="C12:C13"/>
    <mergeCell ref="A12:A13"/>
    <mergeCell ref="F11:G11"/>
    <mergeCell ref="A196:H198"/>
    <mergeCell ref="A98:A109"/>
    <mergeCell ref="A38:A49"/>
    <mergeCell ref="A50:A61"/>
    <mergeCell ref="A62:A73"/>
    <mergeCell ref="A74:A85"/>
    <mergeCell ref="A86:A97"/>
    <mergeCell ref="A110:A121"/>
    <mergeCell ref="A122:A133"/>
    <mergeCell ref="A134:A142"/>
    <mergeCell ref="A170:A181"/>
    <mergeCell ref="A182:A193"/>
  </mergeCells>
  <phoneticPr fontId="22" type="noConversion"/>
  <pageMargins left="0.75" right="0.75" top="1" bottom="1"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2"/>
  <dimension ref="A2:T201"/>
  <sheetViews>
    <sheetView showGridLines="0" zoomScaleNormal="100" zoomScalePageLayoutView="91" workbookViewId="0">
      <pane xSplit="2" ySplit="13" topLeftCell="C174" activePane="bottomRight" state="frozen"/>
      <selection activeCell="B16" sqref="B16"/>
      <selection pane="topRight" activeCell="B16" sqref="B16"/>
      <selection pane="bottomLeft" activeCell="B16" sqref="B16"/>
      <selection pane="bottomRight" activeCell="P193" sqref="P193"/>
    </sheetView>
  </sheetViews>
  <sheetFormatPr baseColWidth="10" defaultColWidth="11.42578125" defaultRowHeight="12.75" customHeight="1" x14ac:dyDescent="0.2"/>
  <cols>
    <col min="1" max="17" width="11.42578125" style="20" customWidth="1"/>
    <col min="18" max="16384" width="11.42578125" style="20"/>
  </cols>
  <sheetData>
    <row r="2" spans="1:19" ht="12.75" customHeight="1" x14ac:dyDescent="0.2">
      <c r="A2" s="197" t="s">
        <v>0</v>
      </c>
      <c r="B2" s="197"/>
      <c r="C2" s="197"/>
      <c r="D2" s="197"/>
      <c r="E2" s="197"/>
      <c r="F2" s="197"/>
      <c r="G2" s="197"/>
      <c r="H2" s="197"/>
      <c r="I2" s="197"/>
      <c r="J2" s="197"/>
      <c r="K2" s="197"/>
      <c r="L2" s="197"/>
      <c r="M2" s="197"/>
      <c r="N2" s="197"/>
      <c r="O2" s="197"/>
      <c r="P2" s="197"/>
      <c r="Q2" s="197"/>
    </row>
    <row r="3" spans="1:19" ht="12.75" customHeight="1" x14ac:dyDescent="0.2">
      <c r="A3" s="198" t="s">
        <v>1</v>
      </c>
      <c r="B3" s="198"/>
      <c r="C3" s="198"/>
      <c r="D3" s="198"/>
      <c r="E3" s="198"/>
      <c r="F3" s="198"/>
      <c r="G3" s="198"/>
      <c r="H3" s="198"/>
      <c r="I3" s="198"/>
      <c r="J3" s="198"/>
      <c r="K3" s="198"/>
      <c r="L3" s="198"/>
      <c r="M3" s="198"/>
      <c r="N3" s="198"/>
      <c r="O3" s="198"/>
      <c r="P3" s="198"/>
      <c r="Q3" s="198"/>
    </row>
    <row r="4" spans="1:19" ht="12.75" customHeight="1" x14ac:dyDescent="0.2">
      <c r="A4" s="198" t="s">
        <v>2</v>
      </c>
      <c r="B4" s="198"/>
      <c r="C4" s="198"/>
      <c r="D4" s="198"/>
      <c r="E4" s="198"/>
      <c r="F4" s="198"/>
      <c r="G4" s="198"/>
      <c r="H4" s="198"/>
      <c r="I4" s="198"/>
      <c r="J4" s="198"/>
      <c r="K4" s="198"/>
      <c r="L4" s="198"/>
      <c r="M4" s="198"/>
      <c r="N4" s="198"/>
      <c r="O4" s="198"/>
      <c r="P4" s="198"/>
      <c r="Q4" s="198"/>
    </row>
    <row r="5" spans="1:19" ht="12.75" customHeight="1" x14ac:dyDescent="0.2">
      <c r="A5" s="198" t="s">
        <v>3</v>
      </c>
      <c r="B5" s="198"/>
      <c r="C5" s="198"/>
      <c r="D5" s="198"/>
      <c r="E5" s="198"/>
      <c r="F5" s="198"/>
      <c r="G5" s="198"/>
      <c r="H5" s="198"/>
      <c r="I5" s="198"/>
      <c r="J5" s="198"/>
      <c r="K5" s="198"/>
      <c r="L5" s="198"/>
      <c r="M5" s="198"/>
      <c r="N5" s="198"/>
      <c r="O5" s="198"/>
      <c r="P5" s="198"/>
      <c r="Q5" s="198"/>
    </row>
    <row r="6" spans="1:19" ht="12.75" customHeight="1" x14ac:dyDescent="0.2">
      <c r="A6" s="27"/>
      <c r="B6" s="27"/>
      <c r="C6" s="27"/>
      <c r="D6" s="27"/>
      <c r="E6" s="27"/>
      <c r="F6" s="27"/>
      <c r="G6" s="27"/>
      <c r="H6" s="27"/>
      <c r="I6" s="27"/>
      <c r="J6" s="27"/>
      <c r="K6" s="27"/>
      <c r="L6" s="27"/>
      <c r="M6" s="27"/>
      <c r="N6" s="27"/>
      <c r="O6" s="27"/>
      <c r="P6" s="27"/>
      <c r="Q6" s="27"/>
    </row>
    <row r="7" spans="1:19" ht="12.75" customHeight="1" x14ac:dyDescent="0.2">
      <c r="A7" s="198" t="s">
        <v>104</v>
      </c>
      <c r="B7" s="198"/>
      <c r="C7" s="198"/>
      <c r="D7" s="198"/>
      <c r="E7" s="198"/>
      <c r="F7" s="198"/>
      <c r="G7" s="198"/>
      <c r="H7" s="198"/>
      <c r="I7" s="198"/>
      <c r="J7" s="198"/>
      <c r="K7" s="198"/>
      <c r="L7" s="198"/>
      <c r="M7" s="198"/>
      <c r="N7" s="198"/>
      <c r="O7" s="198"/>
      <c r="P7" s="198"/>
      <c r="Q7" s="198"/>
    </row>
    <row r="8" spans="1:19" ht="12.75" customHeight="1" x14ac:dyDescent="0.2">
      <c r="A8" s="198" t="s">
        <v>122</v>
      </c>
      <c r="B8" s="198"/>
      <c r="C8" s="198"/>
      <c r="D8" s="198"/>
      <c r="E8" s="198"/>
      <c r="F8" s="198"/>
      <c r="G8" s="198"/>
      <c r="H8" s="198"/>
      <c r="I8" s="198"/>
      <c r="J8" s="198"/>
      <c r="K8" s="198"/>
      <c r="L8" s="198"/>
      <c r="M8" s="198"/>
      <c r="N8" s="198"/>
      <c r="O8" s="198"/>
      <c r="P8" s="198"/>
      <c r="Q8" s="198"/>
    </row>
    <row r="9" spans="1:19" ht="12.75" customHeight="1" x14ac:dyDescent="0.2">
      <c r="A9" s="197" t="s">
        <v>196</v>
      </c>
      <c r="B9" s="197"/>
      <c r="C9" s="197"/>
      <c r="D9" s="197"/>
      <c r="E9" s="197"/>
      <c r="F9" s="197"/>
      <c r="G9" s="197"/>
      <c r="H9" s="197"/>
      <c r="I9" s="197"/>
      <c r="J9" s="197"/>
      <c r="K9" s="197"/>
      <c r="L9" s="197"/>
      <c r="M9" s="197"/>
      <c r="N9" s="197"/>
      <c r="O9" s="197"/>
      <c r="P9" s="197"/>
      <c r="Q9" s="197"/>
    </row>
    <row r="10" spans="1:19" ht="12.75" customHeight="1" x14ac:dyDescent="0.2">
      <c r="A10" s="28"/>
      <c r="B10" s="28"/>
      <c r="C10" s="28"/>
      <c r="D10" s="28"/>
      <c r="E10" s="28"/>
      <c r="F10" s="28"/>
      <c r="G10" s="28"/>
      <c r="H10" s="28"/>
      <c r="I10" s="28"/>
      <c r="J10" s="28"/>
      <c r="K10" s="28"/>
      <c r="L10" s="28"/>
      <c r="M10" s="28"/>
      <c r="N10" s="28"/>
      <c r="O10" s="28"/>
      <c r="P10" s="28"/>
      <c r="Q10" s="28"/>
    </row>
    <row r="11" spans="1:19" ht="12.75" customHeight="1" x14ac:dyDescent="0.2">
      <c r="A11" s="29"/>
      <c r="B11" s="29"/>
      <c r="C11" s="27"/>
      <c r="D11" s="29"/>
      <c r="E11" s="29"/>
      <c r="F11" s="27"/>
      <c r="G11" s="27"/>
      <c r="H11" s="27"/>
      <c r="I11" s="27"/>
      <c r="J11" s="27"/>
      <c r="K11" s="27"/>
      <c r="L11" s="27"/>
      <c r="M11" s="27"/>
      <c r="N11" s="27"/>
      <c r="O11" s="198" t="s">
        <v>22</v>
      </c>
      <c r="P11" s="198"/>
      <c r="Q11" s="198"/>
    </row>
    <row r="12" spans="1:19" ht="12.75" customHeight="1" x14ac:dyDescent="0.2">
      <c r="A12" s="171" t="s">
        <v>153</v>
      </c>
      <c r="B12" s="171" t="s">
        <v>21</v>
      </c>
      <c r="C12" s="195" t="s">
        <v>29</v>
      </c>
      <c r="D12" s="196"/>
      <c r="E12" s="196"/>
      <c r="F12" s="196" t="s">
        <v>67</v>
      </c>
      <c r="G12" s="196"/>
      <c r="H12" s="196"/>
      <c r="I12" s="195" t="s">
        <v>25</v>
      </c>
      <c r="J12" s="196"/>
      <c r="K12" s="196"/>
      <c r="L12" s="195" t="s">
        <v>24</v>
      </c>
      <c r="M12" s="196"/>
      <c r="N12" s="196"/>
      <c r="O12" s="195" t="s">
        <v>152</v>
      </c>
      <c r="P12" s="196"/>
      <c r="Q12" s="196"/>
      <c r="R12" s="49"/>
      <c r="S12" s="49"/>
    </row>
    <row r="13" spans="1:19" ht="12.75" customHeight="1" x14ac:dyDescent="0.2">
      <c r="A13" s="171"/>
      <c r="B13" s="171"/>
      <c r="C13" s="46" t="s">
        <v>26</v>
      </c>
      <c r="D13" s="46" t="s">
        <v>27</v>
      </c>
      <c r="E13" s="46" t="s">
        <v>28</v>
      </c>
      <c r="F13" s="47" t="s">
        <v>26</v>
      </c>
      <c r="G13" s="46" t="s">
        <v>27</v>
      </c>
      <c r="H13" s="46" t="s">
        <v>28</v>
      </c>
      <c r="I13" s="46" t="s">
        <v>26</v>
      </c>
      <c r="J13" s="46" t="s">
        <v>27</v>
      </c>
      <c r="K13" s="46" t="s">
        <v>28</v>
      </c>
      <c r="L13" s="46" t="s">
        <v>26</v>
      </c>
      <c r="M13" s="46" t="s">
        <v>27</v>
      </c>
      <c r="N13" s="46" t="s">
        <v>28</v>
      </c>
      <c r="O13" s="46" t="s">
        <v>26</v>
      </c>
      <c r="P13" s="46" t="s">
        <v>27</v>
      </c>
      <c r="Q13" s="46" t="s">
        <v>28</v>
      </c>
      <c r="R13" s="49"/>
      <c r="S13" s="49"/>
    </row>
    <row r="14" spans="1:19" ht="12.75" customHeight="1" x14ac:dyDescent="0.2">
      <c r="A14" s="162">
        <v>2011</v>
      </c>
      <c r="B14" s="42" t="s">
        <v>9</v>
      </c>
      <c r="C14" s="44">
        <v>127615.87093541099</v>
      </c>
      <c r="D14" s="44">
        <v>28371.624708356678</v>
      </c>
      <c r="E14" s="44">
        <v>99244.246227054304</v>
      </c>
      <c r="F14" s="48" t="s">
        <v>160</v>
      </c>
      <c r="G14" s="48" t="s">
        <v>160</v>
      </c>
      <c r="H14" s="48" t="s">
        <v>160</v>
      </c>
      <c r="I14" s="48" t="s">
        <v>160</v>
      </c>
      <c r="J14" s="48" t="s">
        <v>160</v>
      </c>
      <c r="K14" s="48" t="s">
        <v>160</v>
      </c>
      <c r="L14" s="48" t="s">
        <v>160</v>
      </c>
      <c r="M14" s="48" t="s">
        <v>160</v>
      </c>
      <c r="N14" s="48" t="s">
        <v>160</v>
      </c>
      <c r="O14" s="48" t="s">
        <v>160</v>
      </c>
      <c r="P14" s="48" t="s">
        <v>160</v>
      </c>
      <c r="Q14" s="48" t="s">
        <v>160</v>
      </c>
      <c r="R14" s="67"/>
      <c r="S14" s="51"/>
    </row>
    <row r="15" spans="1:19" ht="12.75" customHeight="1" x14ac:dyDescent="0.2">
      <c r="A15" s="162"/>
      <c r="B15" s="42" t="s">
        <v>10</v>
      </c>
      <c r="C15" s="44">
        <v>155799.3015512086</v>
      </c>
      <c r="D15" s="44">
        <v>39250.281847094258</v>
      </c>
      <c r="E15" s="44">
        <v>116549.01970411433</v>
      </c>
      <c r="F15" s="48">
        <f t="shared" ref="F15:F78" si="0">100*(C15/C14-1)</f>
        <v>22.084581180393958</v>
      </c>
      <c r="G15" s="48">
        <f t="shared" ref="G15:G78" si="1">100*(D15/D14-1)</f>
        <v>38.343440851779434</v>
      </c>
      <c r="H15" s="48">
        <f t="shared" ref="H15:H78" si="2">100*(E15/E14-1)</f>
        <v>17.436550868117418</v>
      </c>
      <c r="I15" s="48" t="s">
        <v>160</v>
      </c>
      <c r="J15" s="48" t="s">
        <v>160</v>
      </c>
      <c r="K15" s="48" t="s">
        <v>160</v>
      </c>
      <c r="L15" s="48" t="s">
        <v>160</v>
      </c>
      <c r="M15" s="48" t="s">
        <v>160</v>
      </c>
      <c r="N15" s="48" t="s">
        <v>160</v>
      </c>
      <c r="O15" s="48" t="s">
        <v>160</v>
      </c>
      <c r="P15" s="48" t="s">
        <v>160</v>
      </c>
      <c r="Q15" s="48" t="s">
        <v>160</v>
      </c>
      <c r="R15" s="68"/>
      <c r="S15" s="51"/>
    </row>
    <row r="16" spans="1:19" ht="12.75" customHeight="1" x14ac:dyDescent="0.2">
      <c r="A16" s="162"/>
      <c r="B16" s="42" t="s">
        <v>11</v>
      </c>
      <c r="C16" s="44">
        <v>181483.10944294347</v>
      </c>
      <c r="D16" s="44">
        <v>46254.656955998587</v>
      </c>
      <c r="E16" s="44">
        <v>135228.45248694488</v>
      </c>
      <c r="F16" s="48">
        <f t="shared" si="0"/>
        <v>16.485188082369582</v>
      </c>
      <c r="G16" s="48">
        <f t="shared" si="1"/>
        <v>17.845413534075981</v>
      </c>
      <c r="H16" s="48">
        <f t="shared" si="2"/>
        <v>16.027104157763361</v>
      </c>
      <c r="I16" s="48" t="s">
        <v>160</v>
      </c>
      <c r="J16" s="48" t="s">
        <v>160</v>
      </c>
      <c r="K16" s="48" t="s">
        <v>160</v>
      </c>
      <c r="L16" s="48" t="s">
        <v>160</v>
      </c>
      <c r="M16" s="48" t="s">
        <v>160</v>
      </c>
      <c r="N16" s="48" t="s">
        <v>160</v>
      </c>
      <c r="O16" s="48" t="s">
        <v>160</v>
      </c>
      <c r="P16" s="48" t="s">
        <v>160</v>
      </c>
      <c r="Q16" s="48" t="s">
        <v>160</v>
      </c>
      <c r="R16" s="68"/>
      <c r="S16" s="51"/>
    </row>
    <row r="17" spans="1:19" ht="12.75" customHeight="1" x14ac:dyDescent="0.2">
      <c r="A17" s="162"/>
      <c r="B17" s="42" t="s">
        <v>12</v>
      </c>
      <c r="C17" s="44">
        <v>169616.49138968557</v>
      </c>
      <c r="D17" s="44">
        <v>45569.839856634135</v>
      </c>
      <c r="E17" s="44">
        <v>124046.65153305144</v>
      </c>
      <c r="F17" s="48">
        <f t="shared" si="0"/>
        <v>-6.5386900685590499</v>
      </c>
      <c r="G17" s="48">
        <f t="shared" si="1"/>
        <v>-1.4805365436304285</v>
      </c>
      <c r="H17" s="48">
        <f t="shared" si="2"/>
        <v>-8.268822683579069</v>
      </c>
      <c r="I17" s="48" t="s">
        <v>160</v>
      </c>
      <c r="J17" s="48" t="s">
        <v>160</v>
      </c>
      <c r="K17" s="48" t="s">
        <v>160</v>
      </c>
      <c r="L17" s="48" t="s">
        <v>160</v>
      </c>
      <c r="M17" s="48" t="s">
        <v>160</v>
      </c>
      <c r="N17" s="48" t="s">
        <v>160</v>
      </c>
      <c r="O17" s="48" t="s">
        <v>160</v>
      </c>
      <c r="P17" s="48" t="s">
        <v>160</v>
      </c>
      <c r="Q17" s="48" t="s">
        <v>160</v>
      </c>
      <c r="R17" s="68"/>
      <c r="S17" s="51"/>
    </row>
    <row r="18" spans="1:19" ht="12.75" customHeight="1" x14ac:dyDescent="0.2">
      <c r="A18" s="162"/>
      <c r="B18" s="42" t="s">
        <v>13</v>
      </c>
      <c r="C18" s="44">
        <v>197733.23300285521</v>
      </c>
      <c r="D18" s="44">
        <v>56122.87464994847</v>
      </c>
      <c r="E18" s="44">
        <v>141610.35835290674</v>
      </c>
      <c r="F18" s="48">
        <f t="shared" si="0"/>
        <v>16.576655596874001</v>
      </c>
      <c r="G18" s="48">
        <f t="shared" si="1"/>
        <v>23.157936974356087</v>
      </c>
      <c r="H18" s="48">
        <f t="shared" si="2"/>
        <v>14.158952783320844</v>
      </c>
      <c r="I18" s="48" t="s">
        <v>160</v>
      </c>
      <c r="J18" s="48" t="s">
        <v>160</v>
      </c>
      <c r="K18" s="48" t="s">
        <v>160</v>
      </c>
      <c r="L18" s="48" t="s">
        <v>160</v>
      </c>
      <c r="M18" s="48" t="s">
        <v>160</v>
      </c>
      <c r="N18" s="48" t="s">
        <v>160</v>
      </c>
      <c r="O18" s="48" t="s">
        <v>160</v>
      </c>
      <c r="P18" s="48" t="s">
        <v>160</v>
      </c>
      <c r="Q18" s="48" t="s">
        <v>160</v>
      </c>
      <c r="R18" s="68"/>
      <c r="S18" s="51"/>
    </row>
    <row r="19" spans="1:19" ht="12.75" customHeight="1" x14ac:dyDescent="0.2">
      <c r="A19" s="162"/>
      <c r="B19" s="42" t="s">
        <v>14</v>
      </c>
      <c r="C19" s="44">
        <v>191637.07479589409</v>
      </c>
      <c r="D19" s="44">
        <v>52643.444224774532</v>
      </c>
      <c r="E19" s="44">
        <v>138993.63057111957</v>
      </c>
      <c r="F19" s="48">
        <f t="shared" si="0"/>
        <v>-3.0830215611116318</v>
      </c>
      <c r="G19" s="48">
        <f t="shared" si="1"/>
        <v>-6.1996653715191252</v>
      </c>
      <c r="H19" s="48">
        <f t="shared" si="2"/>
        <v>-1.8478364239895684</v>
      </c>
      <c r="I19" s="48" t="s">
        <v>160</v>
      </c>
      <c r="J19" s="48" t="s">
        <v>160</v>
      </c>
      <c r="K19" s="48" t="s">
        <v>160</v>
      </c>
      <c r="L19" s="48" t="s">
        <v>160</v>
      </c>
      <c r="M19" s="48" t="s">
        <v>160</v>
      </c>
      <c r="N19" s="48" t="s">
        <v>160</v>
      </c>
      <c r="O19" s="48" t="s">
        <v>160</v>
      </c>
      <c r="P19" s="48" t="s">
        <v>160</v>
      </c>
      <c r="Q19" s="48" t="s">
        <v>160</v>
      </c>
      <c r="R19" s="68"/>
      <c r="S19" s="51"/>
    </row>
    <row r="20" spans="1:19" ht="12.75" customHeight="1" x14ac:dyDescent="0.2">
      <c r="A20" s="162"/>
      <c r="B20" s="42" t="s">
        <v>15</v>
      </c>
      <c r="C20" s="44">
        <v>200219.53451893831</v>
      </c>
      <c r="D20" s="44">
        <v>54099.045715008106</v>
      </c>
      <c r="E20" s="44">
        <v>146120.4888039302</v>
      </c>
      <c r="F20" s="48">
        <f t="shared" si="0"/>
        <v>4.4784965185808101</v>
      </c>
      <c r="G20" s="48">
        <f t="shared" si="1"/>
        <v>2.7650194847026244</v>
      </c>
      <c r="H20" s="48">
        <f t="shared" si="2"/>
        <v>5.1274710959967384</v>
      </c>
      <c r="I20" s="48" t="s">
        <v>160</v>
      </c>
      <c r="J20" s="48" t="s">
        <v>160</v>
      </c>
      <c r="K20" s="48" t="s">
        <v>160</v>
      </c>
      <c r="L20" s="48" t="s">
        <v>160</v>
      </c>
      <c r="M20" s="48" t="s">
        <v>160</v>
      </c>
      <c r="N20" s="48" t="s">
        <v>160</v>
      </c>
      <c r="O20" s="48" t="s">
        <v>160</v>
      </c>
      <c r="P20" s="48" t="s">
        <v>160</v>
      </c>
      <c r="Q20" s="48" t="s">
        <v>160</v>
      </c>
      <c r="R20" s="68"/>
      <c r="S20" s="51"/>
    </row>
    <row r="21" spans="1:19" ht="12.75" customHeight="1" x14ac:dyDescent="0.2">
      <c r="A21" s="162"/>
      <c r="B21" s="42" t="s">
        <v>16</v>
      </c>
      <c r="C21" s="44">
        <v>221103.47682183259</v>
      </c>
      <c r="D21" s="44">
        <v>59891.646701270431</v>
      </c>
      <c r="E21" s="44">
        <v>161211.83012056217</v>
      </c>
      <c r="F21" s="48">
        <f t="shared" si="0"/>
        <v>10.430521853460274</v>
      </c>
      <c r="G21" s="48">
        <f t="shared" si="1"/>
        <v>10.707399566302044</v>
      </c>
      <c r="H21" s="48">
        <f t="shared" si="2"/>
        <v>10.328011793665759</v>
      </c>
      <c r="I21" s="48" t="s">
        <v>160</v>
      </c>
      <c r="J21" s="48" t="s">
        <v>160</v>
      </c>
      <c r="K21" s="48" t="s">
        <v>160</v>
      </c>
      <c r="L21" s="48" t="s">
        <v>160</v>
      </c>
      <c r="M21" s="48" t="s">
        <v>160</v>
      </c>
      <c r="N21" s="48" t="s">
        <v>160</v>
      </c>
      <c r="O21" s="48" t="s">
        <v>160</v>
      </c>
      <c r="P21" s="48" t="s">
        <v>160</v>
      </c>
      <c r="Q21" s="48" t="s">
        <v>160</v>
      </c>
      <c r="R21" s="68"/>
      <c r="S21" s="51"/>
    </row>
    <row r="22" spans="1:19" ht="12.75" customHeight="1" x14ac:dyDescent="0.2">
      <c r="A22" s="162"/>
      <c r="B22" s="42" t="s">
        <v>17</v>
      </c>
      <c r="C22" s="44">
        <v>249442.72449066993</v>
      </c>
      <c r="D22" s="44">
        <v>65094.529133211028</v>
      </c>
      <c r="E22" s="44">
        <v>184348.1953574589</v>
      </c>
      <c r="F22" s="48">
        <f t="shared" si="0"/>
        <v>12.81718771508662</v>
      </c>
      <c r="G22" s="48">
        <f t="shared" si="1"/>
        <v>8.6871587583686072</v>
      </c>
      <c r="H22" s="48">
        <f t="shared" si="2"/>
        <v>14.351530665953117</v>
      </c>
      <c r="I22" s="48" t="s">
        <v>160</v>
      </c>
      <c r="J22" s="48" t="s">
        <v>160</v>
      </c>
      <c r="K22" s="48" t="s">
        <v>160</v>
      </c>
      <c r="L22" s="48" t="s">
        <v>160</v>
      </c>
      <c r="M22" s="48" t="s">
        <v>160</v>
      </c>
      <c r="N22" s="48" t="s">
        <v>160</v>
      </c>
      <c r="O22" s="48" t="s">
        <v>160</v>
      </c>
      <c r="P22" s="48" t="s">
        <v>160</v>
      </c>
      <c r="Q22" s="48" t="s">
        <v>160</v>
      </c>
      <c r="R22" s="68"/>
      <c r="S22" s="51"/>
    </row>
    <row r="23" spans="1:19" ht="12.75" customHeight="1" x14ac:dyDescent="0.2">
      <c r="A23" s="162"/>
      <c r="B23" s="42" t="s">
        <v>18</v>
      </c>
      <c r="C23" s="44">
        <v>222314.94784303545</v>
      </c>
      <c r="D23" s="44">
        <v>54384.038485949823</v>
      </c>
      <c r="E23" s="44">
        <v>167930.90935708562</v>
      </c>
      <c r="F23" s="48">
        <f t="shared" si="0"/>
        <v>-10.875352930427585</v>
      </c>
      <c r="G23" s="48">
        <f t="shared" si="1"/>
        <v>-16.453749324068379</v>
      </c>
      <c r="H23" s="48">
        <f t="shared" si="2"/>
        <v>-8.9055854159784236</v>
      </c>
      <c r="I23" s="48" t="s">
        <v>160</v>
      </c>
      <c r="J23" s="48" t="s">
        <v>160</v>
      </c>
      <c r="K23" s="48" t="s">
        <v>160</v>
      </c>
      <c r="L23" s="48" t="s">
        <v>160</v>
      </c>
      <c r="M23" s="48" t="s">
        <v>160</v>
      </c>
      <c r="N23" s="48" t="s">
        <v>160</v>
      </c>
      <c r="O23" s="48" t="s">
        <v>160</v>
      </c>
      <c r="P23" s="48" t="s">
        <v>160</v>
      </c>
      <c r="Q23" s="48" t="s">
        <v>160</v>
      </c>
      <c r="R23" s="68"/>
      <c r="S23" s="51"/>
    </row>
    <row r="24" spans="1:19" ht="12.75" customHeight="1" x14ac:dyDescent="0.2">
      <c r="A24" s="162"/>
      <c r="B24" s="42" t="s">
        <v>19</v>
      </c>
      <c r="C24" s="44">
        <v>217001.07389608384</v>
      </c>
      <c r="D24" s="44">
        <v>51543.470474698646</v>
      </c>
      <c r="E24" s="44">
        <v>165457.6034213852</v>
      </c>
      <c r="F24" s="48">
        <f t="shared" si="0"/>
        <v>-2.3902459094668926</v>
      </c>
      <c r="G24" s="48">
        <f t="shared" si="1"/>
        <v>-5.223164903402755</v>
      </c>
      <c r="H24" s="48">
        <f t="shared" si="2"/>
        <v>-1.47281161351972</v>
      </c>
      <c r="I24" s="48" t="s">
        <v>160</v>
      </c>
      <c r="J24" s="48" t="s">
        <v>160</v>
      </c>
      <c r="K24" s="48" t="s">
        <v>160</v>
      </c>
      <c r="L24" s="48" t="s">
        <v>160</v>
      </c>
      <c r="M24" s="48" t="s">
        <v>160</v>
      </c>
      <c r="N24" s="48" t="s">
        <v>160</v>
      </c>
      <c r="O24" s="48" t="s">
        <v>160</v>
      </c>
      <c r="P24" s="48" t="s">
        <v>160</v>
      </c>
      <c r="Q24" s="48" t="s">
        <v>160</v>
      </c>
      <c r="R24" s="68"/>
      <c r="S24" s="51"/>
    </row>
    <row r="25" spans="1:19" ht="12.75" customHeight="1" x14ac:dyDescent="0.2">
      <c r="A25" s="162"/>
      <c r="B25" s="42" t="s">
        <v>20</v>
      </c>
      <c r="C25" s="44">
        <v>206503.52120354076</v>
      </c>
      <c r="D25" s="44">
        <v>51539.592487270769</v>
      </c>
      <c r="E25" s="44">
        <v>154963.92871626999</v>
      </c>
      <c r="F25" s="48">
        <f t="shared" si="0"/>
        <v>-4.8375579457132449</v>
      </c>
      <c r="G25" s="48">
        <f t="shared" si="1"/>
        <v>-7.5237220004020777E-3</v>
      </c>
      <c r="H25" s="48">
        <f t="shared" si="2"/>
        <v>-6.3422136475590367</v>
      </c>
      <c r="I25" s="48" t="s">
        <v>160</v>
      </c>
      <c r="J25" s="48" t="s">
        <v>160</v>
      </c>
      <c r="K25" s="48" t="s">
        <v>160</v>
      </c>
      <c r="L25" s="48" t="s">
        <v>160</v>
      </c>
      <c r="M25" s="48" t="s">
        <v>160</v>
      </c>
      <c r="N25" s="48" t="s">
        <v>160</v>
      </c>
      <c r="O25" s="48" t="s">
        <v>160</v>
      </c>
      <c r="P25" s="48" t="s">
        <v>160</v>
      </c>
      <c r="Q25" s="48" t="s">
        <v>160</v>
      </c>
      <c r="R25" s="68"/>
      <c r="S25" s="51"/>
    </row>
    <row r="26" spans="1:19" ht="12.75" customHeight="1" x14ac:dyDescent="0.2">
      <c r="A26" s="162">
        <v>2012</v>
      </c>
      <c r="B26" s="42" t="s">
        <v>9</v>
      </c>
      <c r="C26" s="44">
        <v>203282.20872765392</v>
      </c>
      <c r="D26" s="44">
        <v>48632.318954498129</v>
      </c>
      <c r="E26" s="44">
        <v>154649.8897731558</v>
      </c>
      <c r="F26" s="48">
        <f t="shared" si="0"/>
        <v>-1.559931015758198</v>
      </c>
      <c r="G26" s="48">
        <f t="shared" si="1"/>
        <v>-5.6408547147334893</v>
      </c>
      <c r="H26" s="48">
        <f t="shared" si="2"/>
        <v>-0.20265293072763146</v>
      </c>
      <c r="I26" s="48">
        <f>100*(SUM(C26)/SUM(C14)-1)</f>
        <v>59.292262974516085</v>
      </c>
      <c r="J26" s="48">
        <f t="shared" ref="J26:K26" si="3">100*(SUM(D26)/SUM(D14)-1)</f>
        <v>71.411822390889697</v>
      </c>
      <c r="K26" s="48">
        <f t="shared" si="3"/>
        <v>55.827562455704083</v>
      </c>
      <c r="L26" s="48">
        <f t="shared" ref="L26:L89" si="4">100*(C26/C14-1)</f>
        <v>59.292262974516085</v>
      </c>
      <c r="M26" s="48">
        <f t="shared" ref="M26:M89" si="5">100*(D26/D14-1)</f>
        <v>71.411822390889697</v>
      </c>
      <c r="N26" s="48">
        <f t="shared" ref="N26:N89" si="6">100*(E26/E14-1)</f>
        <v>55.827562455704083</v>
      </c>
      <c r="O26" s="48" t="s">
        <v>160</v>
      </c>
      <c r="P26" s="48" t="s">
        <v>160</v>
      </c>
      <c r="Q26" s="48" t="s">
        <v>160</v>
      </c>
      <c r="R26" s="68"/>
      <c r="S26" s="51"/>
    </row>
    <row r="27" spans="1:19" ht="12.75" customHeight="1" x14ac:dyDescent="0.2">
      <c r="A27" s="162"/>
      <c r="B27" s="42" t="s">
        <v>10</v>
      </c>
      <c r="C27" s="44">
        <v>230940.047303742</v>
      </c>
      <c r="D27" s="44">
        <v>51987.33557653259</v>
      </c>
      <c r="E27" s="44">
        <v>178952.71172720942</v>
      </c>
      <c r="F27" s="48">
        <f t="shared" si="0"/>
        <v>13.605636592202952</v>
      </c>
      <c r="G27" s="48">
        <f t="shared" si="1"/>
        <v>6.8987387279918044</v>
      </c>
      <c r="H27" s="48">
        <f t="shared" si="2"/>
        <v>15.714736033566901</v>
      </c>
      <c r="I27" s="48">
        <f>100*(SUM(C26:C27)/SUM(C14:C15)-1)</f>
        <v>53.210659902795499</v>
      </c>
      <c r="J27" s="48">
        <f t="shared" ref="J27:K27" si="7">100*(SUM(D26:D27)/SUM(D14:D15)-1)</f>
        <v>48.797423285486865</v>
      </c>
      <c r="K27" s="48">
        <f t="shared" si="7"/>
        <v>54.593610723132628</v>
      </c>
      <c r="L27" s="48">
        <f t="shared" si="4"/>
        <v>48.22919294528154</v>
      </c>
      <c r="M27" s="48">
        <f t="shared" si="5"/>
        <v>32.450859280597165</v>
      </c>
      <c r="N27" s="48">
        <f t="shared" si="6"/>
        <v>53.542871644498405</v>
      </c>
      <c r="O27" s="48" t="s">
        <v>160</v>
      </c>
      <c r="P27" s="48" t="s">
        <v>160</v>
      </c>
      <c r="Q27" s="48" t="s">
        <v>160</v>
      </c>
      <c r="R27" s="68"/>
      <c r="S27" s="51"/>
    </row>
    <row r="28" spans="1:19" ht="12.75" customHeight="1" x14ac:dyDescent="0.2">
      <c r="A28" s="162"/>
      <c r="B28" s="42" t="s">
        <v>11</v>
      </c>
      <c r="C28" s="44">
        <v>251067.33344275938</v>
      </c>
      <c r="D28" s="44">
        <v>54784.605147315073</v>
      </c>
      <c r="E28" s="44">
        <v>196282.72829544431</v>
      </c>
      <c r="F28" s="48">
        <f t="shared" si="0"/>
        <v>8.715372831176893</v>
      </c>
      <c r="G28" s="48">
        <f t="shared" si="1"/>
        <v>5.3806750043277507</v>
      </c>
      <c r="H28" s="48">
        <f t="shared" si="2"/>
        <v>9.6841318586176506</v>
      </c>
      <c r="I28" s="48">
        <f>100*(SUM(C26:C28)/SUM(C14:C16)-1)</f>
        <v>47.40635018693915</v>
      </c>
      <c r="J28" s="48">
        <f t="shared" ref="J28:K28" si="8">100*(SUM(D26:D28)/SUM(D14:D16)-1)</f>
        <v>36.467289568955884</v>
      </c>
      <c r="K28" s="48">
        <f t="shared" si="8"/>
        <v>50.955140947901569</v>
      </c>
      <c r="L28" s="48">
        <f t="shared" si="4"/>
        <v>38.341983567177373</v>
      </c>
      <c r="M28" s="48">
        <f t="shared" si="5"/>
        <v>18.44127435520906</v>
      </c>
      <c r="N28" s="48">
        <f t="shared" si="6"/>
        <v>45.148986537721193</v>
      </c>
      <c r="O28" s="48" t="s">
        <v>160</v>
      </c>
      <c r="P28" s="48" t="s">
        <v>160</v>
      </c>
      <c r="Q28" s="48" t="s">
        <v>160</v>
      </c>
      <c r="R28" s="68"/>
      <c r="S28" s="51"/>
    </row>
    <row r="29" spans="1:19" ht="12.75" customHeight="1" x14ac:dyDescent="0.2">
      <c r="A29" s="162"/>
      <c r="B29" s="42" t="s">
        <v>12</v>
      </c>
      <c r="C29" s="44">
        <v>215029.44701073412</v>
      </c>
      <c r="D29" s="44">
        <v>46878.920237926315</v>
      </c>
      <c r="E29" s="44">
        <v>168150.52677280779</v>
      </c>
      <c r="F29" s="48">
        <f t="shared" si="0"/>
        <v>-14.353873097649128</v>
      </c>
      <c r="G29" s="48">
        <f t="shared" si="1"/>
        <v>-14.430486243590657</v>
      </c>
      <c r="H29" s="48">
        <f t="shared" si="2"/>
        <v>-14.332489550630246</v>
      </c>
      <c r="I29" s="48">
        <f>100*(SUM(C26:C29)/SUM(C14:C17)-1)</f>
        <v>41.890949484938879</v>
      </c>
      <c r="J29" s="48">
        <f t="shared" ref="J29:K29" si="9">100*(SUM(D26:D29)/SUM(D14:D17)-1)</f>
        <v>26.865940932702848</v>
      </c>
      <c r="K29" s="48">
        <f t="shared" si="9"/>
        <v>46.933768004881586</v>
      </c>
      <c r="L29" s="48">
        <f t="shared" si="4"/>
        <v>26.773903438855196</v>
      </c>
      <c r="M29" s="48">
        <f t="shared" si="5"/>
        <v>2.8726903263444292</v>
      </c>
      <c r="N29" s="48">
        <f t="shared" si="6"/>
        <v>35.554265024239818</v>
      </c>
      <c r="O29" s="48" t="s">
        <v>160</v>
      </c>
      <c r="P29" s="48" t="s">
        <v>160</v>
      </c>
      <c r="Q29" s="48" t="s">
        <v>160</v>
      </c>
      <c r="R29" s="68"/>
      <c r="S29" s="51"/>
    </row>
    <row r="30" spans="1:19" ht="12.75" customHeight="1" x14ac:dyDescent="0.2">
      <c r="A30" s="162"/>
      <c r="B30" s="42" t="s">
        <v>13</v>
      </c>
      <c r="C30" s="44">
        <v>254001.00137632579</v>
      </c>
      <c r="D30" s="44">
        <v>54875.751252267546</v>
      </c>
      <c r="E30" s="44">
        <v>199125.25012405825</v>
      </c>
      <c r="F30" s="48">
        <f t="shared" si="0"/>
        <v>18.123822065936036</v>
      </c>
      <c r="G30" s="48">
        <f t="shared" si="1"/>
        <v>17.058479533561389</v>
      </c>
      <c r="H30" s="48">
        <f t="shared" si="2"/>
        <v>18.420830398647013</v>
      </c>
      <c r="I30" s="48">
        <f>100*(SUM(C26:C30)/SUM(C14:C18)-1)</f>
        <v>38.699045127476126</v>
      </c>
      <c r="J30" s="48">
        <f t="shared" ref="J30:K30" si="10">100*(SUM(D26:D30)/SUM(D14:D18)-1)</f>
        <v>19.292940781213087</v>
      </c>
      <c r="K30" s="48">
        <f t="shared" si="10"/>
        <v>45.482739312244227</v>
      </c>
      <c r="L30" s="48">
        <f t="shared" si="4"/>
        <v>28.456404378245349</v>
      </c>
      <c r="M30" s="48">
        <f t="shared" si="5"/>
        <v>-2.2221302908297602</v>
      </c>
      <c r="N30" s="48">
        <f t="shared" si="6"/>
        <v>40.614890351325016</v>
      </c>
      <c r="O30" s="48" t="s">
        <v>160</v>
      </c>
      <c r="P30" s="48" t="s">
        <v>160</v>
      </c>
      <c r="Q30" s="48" t="s">
        <v>160</v>
      </c>
      <c r="R30" s="68"/>
      <c r="S30" s="51"/>
    </row>
    <row r="31" spans="1:19" ht="12.75" customHeight="1" x14ac:dyDescent="0.2">
      <c r="A31" s="162"/>
      <c r="B31" s="42" t="s">
        <v>14</v>
      </c>
      <c r="C31" s="44">
        <v>256592.39991640172</v>
      </c>
      <c r="D31" s="44">
        <v>54404.865754409271</v>
      </c>
      <c r="E31" s="44">
        <v>202187.53416199246</v>
      </c>
      <c r="F31" s="48">
        <f t="shared" si="0"/>
        <v>1.0202316235110143</v>
      </c>
      <c r="G31" s="48">
        <f t="shared" si="1"/>
        <v>-0.85809394334044331</v>
      </c>
      <c r="H31" s="48">
        <f t="shared" si="2"/>
        <v>1.5378682693562684</v>
      </c>
      <c r="I31" s="48">
        <f>100*(SUM(C26:C31)/SUM(C14:C19)-1)</f>
        <v>37.799882408386807</v>
      </c>
      <c r="J31" s="48">
        <f t="shared" ref="J31:K31" si="11">100*(SUM(D26:D31)/SUM(D14:D19)-1)</f>
        <v>16.162944963101932</v>
      </c>
      <c r="K31" s="48">
        <f t="shared" si="11"/>
        <v>45.479535931555624</v>
      </c>
      <c r="L31" s="48">
        <f t="shared" si="4"/>
        <v>33.894967969892711</v>
      </c>
      <c r="M31" s="48">
        <f t="shared" si="5"/>
        <v>3.345946595199778</v>
      </c>
      <c r="N31" s="48">
        <f t="shared" si="6"/>
        <v>45.465323361373834</v>
      </c>
      <c r="O31" s="48" t="s">
        <v>160</v>
      </c>
      <c r="P31" s="48" t="s">
        <v>160</v>
      </c>
      <c r="Q31" s="48" t="s">
        <v>160</v>
      </c>
      <c r="R31" s="68"/>
      <c r="S31" s="51"/>
    </row>
    <row r="32" spans="1:19" ht="12.75" customHeight="1" x14ac:dyDescent="0.2">
      <c r="A32" s="162"/>
      <c r="B32" s="42" t="s">
        <v>15</v>
      </c>
      <c r="C32" s="44">
        <v>257210.67803178454</v>
      </c>
      <c r="D32" s="44">
        <v>53459.624649855941</v>
      </c>
      <c r="E32" s="44">
        <v>203751.05338192859</v>
      </c>
      <c r="F32" s="48">
        <f t="shared" si="0"/>
        <v>0.24095729865118987</v>
      </c>
      <c r="G32" s="48">
        <f t="shared" si="1"/>
        <v>-1.7374201580062199</v>
      </c>
      <c r="H32" s="48">
        <f t="shared" si="2"/>
        <v>0.77330149280294691</v>
      </c>
      <c r="I32" s="48">
        <f>100*(SUM(C26:C32)/SUM(C14:C20)-1)</f>
        <v>36.272920998784898</v>
      </c>
      <c r="J32" s="48">
        <f t="shared" ref="J32:K32" si="12">100*(SUM(D26:D32)/SUM(D14:D20)-1)</f>
        <v>13.251658133866329</v>
      </c>
      <c r="K32" s="48">
        <f t="shared" si="12"/>
        <v>44.501001265455706</v>
      </c>
      <c r="L32" s="48">
        <f t="shared" si="4"/>
        <v>28.464327244480515</v>
      </c>
      <c r="M32" s="48">
        <f t="shared" si="5"/>
        <v>-1.1819451835076933</v>
      </c>
      <c r="N32" s="48">
        <f t="shared" si="6"/>
        <v>39.440440591003757</v>
      </c>
      <c r="O32" s="48" t="s">
        <v>160</v>
      </c>
      <c r="P32" s="48" t="s">
        <v>160</v>
      </c>
      <c r="Q32" s="48" t="s">
        <v>160</v>
      </c>
      <c r="R32" s="68"/>
      <c r="S32" s="51"/>
    </row>
    <row r="33" spans="1:19" ht="12.75" customHeight="1" x14ac:dyDescent="0.2">
      <c r="A33" s="162"/>
      <c r="B33" s="42" t="s">
        <v>16</v>
      </c>
      <c r="C33" s="44">
        <v>270668.93484119658</v>
      </c>
      <c r="D33" s="44">
        <v>59261.275424188127</v>
      </c>
      <c r="E33" s="44">
        <v>211407.65941700846</v>
      </c>
      <c r="F33" s="48">
        <f t="shared" si="0"/>
        <v>5.2323865060333707</v>
      </c>
      <c r="G33" s="48">
        <f t="shared" si="1"/>
        <v>10.852397135840764</v>
      </c>
      <c r="H33" s="48">
        <f t="shared" si="2"/>
        <v>3.757824024952483</v>
      </c>
      <c r="I33" s="48">
        <f>100*(SUM(C26:C33)/SUM(C14:C21)-1)</f>
        <v>34.153141043659851</v>
      </c>
      <c r="J33" s="48">
        <f t="shared" ref="J33:K33" si="13">100*(SUM(D26:D33)/SUM(D14:D21)-1)</f>
        <v>11.010179586030944</v>
      </c>
      <c r="K33" s="48">
        <f t="shared" si="13"/>
        <v>42.474194637458027</v>
      </c>
      <c r="L33" s="48">
        <f t="shared" si="4"/>
        <v>22.417312803861655</v>
      </c>
      <c r="M33" s="48">
        <f t="shared" si="5"/>
        <v>-1.052519527850837</v>
      </c>
      <c r="N33" s="48">
        <f t="shared" si="6"/>
        <v>31.136566875338723</v>
      </c>
      <c r="O33" s="48" t="s">
        <v>160</v>
      </c>
      <c r="P33" s="48" t="s">
        <v>160</v>
      </c>
      <c r="Q33" s="48" t="s">
        <v>160</v>
      </c>
      <c r="R33" s="68"/>
      <c r="S33" s="51"/>
    </row>
    <row r="34" spans="1:19" ht="12.75" customHeight="1" x14ac:dyDescent="0.2">
      <c r="A34" s="162"/>
      <c r="B34" s="42" t="s">
        <v>17</v>
      </c>
      <c r="C34" s="44">
        <v>266064.59914776089</v>
      </c>
      <c r="D34" s="44">
        <v>62120.332165769018</v>
      </c>
      <c r="E34" s="44">
        <v>203944.26698199188</v>
      </c>
      <c r="F34" s="48">
        <f t="shared" si="0"/>
        <v>-1.7010949912434792</v>
      </c>
      <c r="G34" s="48">
        <f t="shared" si="1"/>
        <v>4.8244941087007609</v>
      </c>
      <c r="H34" s="48">
        <f t="shared" si="2"/>
        <v>-3.5303320871145849</v>
      </c>
      <c r="I34" s="48">
        <f>100*(SUM(C26:C34)/SUM(C14:C22)-1)</f>
        <v>30.10684134725452</v>
      </c>
      <c r="J34" s="48">
        <f t="shared" ref="J34:K34" si="14">100*(SUM(D26:D34)/SUM(D14:D22)-1)</f>
        <v>8.7429611321051084</v>
      </c>
      <c r="K34" s="48">
        <f t="shared" si="14"/>
        <v>37.767880895329029</v>
      </c>
      <c r="L34" s="48">
        <f t="shared" si="4"/>
        <v>6.6636037154544026</v>
      </c>
      <c r="M34" s="48">
        <f t="shared" si="5"/>
        <v>-4.5690429088987567</v>
      </c>
      <c r="N34" s="48">
        <f t="shared" si="6"/>
        <v>10.629923220314353</v>
      </c>
      <c r="O34" s="48" t="s">
        <v>160</v>
      </c>
      <c r="P34" s="48" t="s">
        <v>160</v>
      </c>
      <c r="Q34" s="48" t="s">
        <v>160</v>
      </c>
      <c r="R34" s="68"/>
      <c r="S34" s="51"/>
    </row>
    <row r="35" spans="1:19" ht="12.75" customHeight="1" x14ac:dyDescent="0.2">
      <c r="A35" s="162"/>
      <c r="B35" s="42" t="s">
        <v>18</v>
      </c>
      <c r="C35" s="44">
        <v>267622.24664519029</v>
      </c>
      <c r="D35" s="44">
        <v>63059.093666994486</v>
      </c>
      <c r="E35" s="44">
        <v>204563.15297819578</v>
      </c>
      <c r="F35" s="48">
        <f t="shared" si="0"/>
        <v>0.58543958964054621</v>
      </c>
      <c r="G35" s="48">
        <f t="shared" si="1"/>
        <v>1.511198457085472</v>
      </c>
      <c r="H35" s="48">
        <f t="shared" si="2"/>
        <v>0.30345839349263937</v>
      </c>
      <c r="I35" s="48">
        <f>100*(SUM(C26:C35)/SUM(C14:C23)-1)</f>
        <v>28.978771653296231</v>
      </c>
      <c r="J35" s="48">
        <f t="shared" ref="J35:K35" si="15">100*(SUM(D26:D35)/SUM(D14:D23)-1)</f>
        <v>9.5243884052844674</v>
      </c>
      <c r="K35" s="48">
        <f t="shared" si="15"/>
        <v>35.874854030870672</v>
      </c>
      <c r="L35" s="48">
        <f t="shared" si="4"/>
        <v>20.379780685797112</v>
      </c>
      <c r="M35" s="48">
        <f t="shared" si="5"/>
        <v>15.951472936835831</v>
      </c>
      <c r="N35" s="48">
        <f t="shared" si="6"/>
        <v>21.813877958116645</v>
      </c>
      <c r="O35" s="48" t="s">
        <v>160</v>
      </c>
      <c r="P35" s="48" t="s">
        <v>160</v>
      </c>
      <c r="Q35" s="48" t="s">
        <v>160</v>
      </c>
      <c r="R35" s="68"/>
      <c r="S35" s="51"/>
    </row>
    <row r="36" spans="1:19" ht="12.75" customHeight="1" x14ac:dyDescent="0.2">
      <c r="A36" s="162"/>
      <c r="B36" s="42" t="s">
        <v>19</v>
      </c>
      <c r="C36" s="44">
        <v>262405.08934926876</v>
      </c>
      <c r="D36" s="44">
        <v>59402.76892485813</v>
      </c>
      <c r="E36" s="44">
        <v>203002.32042441063</v>
      </c>
      <c r="F36" s="48">
        <f t="shared" si="0"/>
        <v>-1.9494482844090166</v>
      </c>
      <c r="G36" s="48">
        <f t="shared" si="1"/>
        <v>-5.798251337776672</v>
      </c>
      <c r="H36" s="48">
        <f t="shared" si="2"/>
        <v>-0.76300767321059171</v>
      </c>
      <c r="I36" s="48">
        <f>100*(SUM(C26:C36)/SUM(C14:C24)-1)</f>
        <v>28.159629109961102</v>
      </c>
      <c r="J36" s="48">
        <f t="shared" ref="J36:K36" si="16">100*(SUM(D26:D36)/SUM(D14:D24)-1)</f>
        <v>10.057642634623676</v>
      </c>
      <c r="K36" s="48">
        <f t="shared" si="16"/>
        <v>34.494934652441621</v>
      </c>
      <c r="L36" s="48">
        <f t="shared" si="4"/>
        <v>20.923405879054656</v>
      </c>
      <c r="M36" s="48">
        <f t="shared" si="5"/>
        <v>15.247903134534591</v>
      </c>
      <c r="N36" s="48">
        <f t="shared" si="6"/>
        <v>22.691442536736762</v>
      </c>
      <c r="O36" s="48" t="s">
        <v>160</v>
      </c>
      <c r="P36" s="48" t="s">
        <v>160</v>
      </c>
      <c r="Q36" s="48" t="s">
        <v>160</v>
      </c>
      <c r="R36" s="68"/>
      <c r="S36" s="51"/>
    </row>
    <row r="37" spans="1:19" ht="12.75" customHeight="1" x14ac:dyDescent="0.2">
      <c r="A37" s="162"/>
      <c r="B37" s="42" t="s">
        <v>20</v>
      </c>
      <c r="C37" s="44">
        <v>222971.594916428</v>
      </c>
      <c r="D37" s="44">
        <v>52555.79954703473</v>
      </c>
      <c r="E37" s="44">
        <v>170415.79536939328</v>
      </c>
      <c r="F37" s="48">
        <f t="shared" si="0"/>
        <v>-15.027717080728431</v>
      </c>
      <c r="G37" s="48">
        <f t="shared" si="1"/>
        <v>-11.526347174968411</v>
      </c>
      <c r="H37" s="48">
        <f t="shared" si="2"/>
        <v>-16.052291908235194</v>
      </c>
      <c r="I37" s="48">
        <f>100*(SUM(C26:C37)/SUM(C14:C25)-1)</f>
        <v>26.378681456389398</v>
      </c>
      <c r="J37" s="48">
        <f t="shared" ref="J37:K37" si="17">100*(SUM(D26:D37)/SUM(D14:D25)-1)</f>
        <v>9.3685384939748317</v>
      </c>
      <c r="K37" s="48">
        <f t="shared" si="17"/>
        <v>32.305459343954013</v>
      </c>
      <c r="L37" s="48">
        <f t="shared" si="4"/>
        <v>7.9747181146879509</v>
      </c>
      <c r="M37" s="48">
        <f t="shared" si="5"/>
        <v>1.9717017747374443</v>
      </c>
      <c r="N37" s="48">
        <f t="shared" si="6"/>
        <v>9.9712667206668151</v>
      </c>
      <c r="O37" s="48">
        <f t="shared" ref="O37:O63" si="18">100*(SUM(C26:C37)/SUM(C14:C25)-1)</f>
        <v>26.378681456389398</v>
      </c>
      <c r="P37" s="48">
        <f t="shared" ref="P37:P63" si="19">100*(SUM(D26:D37)/SUM(D14:D25)-1)</f>
        <v>9.3685384939748317</v>
      </c>
      <c r="Q37" s="48">
        <f t="shared" ref="Q37:Q63" si="20">100*(SUM(E26:E37)/SUM(E14:E25)-1)</f>
        <v>32.305459343954013</v>
      </c>
      <c r="R37" s="68"/>
      <c r="S37" s="51"/>
    </row>
    <row r="38" spans="1:19" ht="12.75" customHeight="1" x14ac:dyDescent="0.2">
      <c r="A38" s="162">
        <v>2013</v>
      </c>
      <c r="B38" s="42" t="s">
        <v>9</v>
      </c>
      <c r="C38" s="44">
        <v>235702.0907685968</v>
      </c>
      <c r="D38" s="44">
        <v>60451.116302245078</v>
      </c>
      <c r="E38" s="44">
        <v>175250.97446635173</v>
      </c>
      <c r="F38" s="48">
        <f t="shared" si="0"/>
        <v>5.7094697900601732</v>
      </c>
      <c r="G38" s="48">
        <f t="shared" si="1"/>
        <v>15.022731693282388</v>
      </c>
      <c r="H38" s="48">
        <f t="shared" si="2"/>
        <v>2.8372834140624859</v>
      </c>
      <c r="I38" s="48">
        <f>100*(SUM(C38)/SUM(C26)-1)</f>
        <v>15.948214181584985</v>
      </c>
      <c r="J38" s="48">
        <f t="shared" ref="J38" si="21">100*(SUM(D38)/SUM(D26)-1)</f>
        <v>24.302352019867634</v>
      </c>
      <c r="K38" s="48">
        <f t="shared" ref="K38" si="22">100*(SUM(E38)/SUM(E26)-1)</f>
        <v>13.321111785733631</v>
      </c>
      <c r="L38" s="48">
        <f t="shared" si="4"/>
        <v>15.948214181584985</v>
      </c>
      <c r="M38" s="48">
        <f t="shared" si="5"/>
        <v>24.302352019867634</v>
      </c>
      <c r="N38" s="48">
        <f t="shared" si="6"/>
        <v>13.321111785733631</v>
      </c>
      <c r="O38" s="48">
        <f t="shared" si="18"/>
        <v>23.762677236602904</v>
      </c>
      <c r="P38" s="48">
        <f t="shared" si="19"/>
        <v>7.7142021707238495</v>
      </c>
      <c r="Q38" s="48">
        <f t="shared" si="20"/>
        <v>29.362950044810887</v>
      </c>
      <c r="R38" s="68"/>
      <c r="S38" s="51"/>
    </row>
    <row r="39" spans="1:19" ht="12.75" customHeight="1" x14ac:dyDescent="0.2">
      <c r="A39" s="162"/>
      <c r="B39" s="42" t="s">
        <v>10</v>
      </c>
      <c r="C39" s="44">
        <v>262125.65542350232</v>
      </c>
      <c r="D39" s="44">
        <v>66798.153298595324</v>
      </c>
      <c r="E39" s="44">
        <v>195327.50212490698</v>
      </c>
      <c r="F39" s="48">
        <f t="shared" si="0"/>
        <v>11.210577118234877</v>
      </c>
      <c r="G39" s="48">
        <f t="shared" si="1"/>
        <v>10.499453748076659</v>
      </c>
      <c r="H39" s="48">
        <f t="shared" si="2"/>
        <v>11.455872196824757</v>
      </c>
      <c r="I39" s="48">
        <f>100*(SUM(C38:C39)/SUM(C26:C27)-1)</f>
        <v>14.648141424631223</v>
      </c>
      <c r="J39" s="48">
        <f t="shared" ref="J39" si="23">100*(SUM(D38:D39)/SUM(D26:D27)-1)</f>
        <v>26.46561965843086</v>
      </c>
      <c r="K39" s="48">
        <f t="shared" ref="K39" si="24">100*(SUM(E38:E39)/SUM(E26:E27)-1)</f>
        <v>11.083808976487575</v>
      </c>
      <c r="L39" s="48">
        <f t="shared" si="4"/>
        <v>13.503767962229475</v>
      </c>
      <c r="M39" s="48">
        <f t="shared" si="5"/>
        <v>28.489280240683136</v>
      </c>
      <c r="N39" s="48">
        <f t="shared" si="6"/>
        <v>9.1503449373032453</v>
      </c>
      <c r="O39" s="48">
        <f t="shared" si="18"/>
        <v>21.281597071005166</v>
      </c>
      <c r="P39" s="48">
        <f t="shared" si="19"/>
        <v>7.8853005679570209</v>
      </c>
      <c r="Q39" s="48">
        <f t="shared" si="20"/>
        <v>25.891034323368878</v>
      </c>
      <c r="R39" s="68"/>
      <c r="S39" s="51"/>
    </row>
    <row r="40" spans="1:19" ht="12.75" customHeight="1" x14ac:dyDescent="0.2">
      <c r="A40" s="162"/>
      <c r="B40" s="42" t="s">
        <v>11</v>
      </c>
      <c r="C40" s="44">
        <v>249350.8324659747</v>
      </c>
      <c r="D40" s="44">
        <v>63032.657016365214</v>
      </c>
      <c r="E40" s="44">
        <v>186318.17544960949</v>
      </c>
      <c r="F40" s="48">
        <f t="shared" si="0"/>
        <v>-4.873549266624833</v>
      </c>
      <c r="G40" s="48">
        <f t="shared" si="1"/>
        <v>-5.6371263220375445</v>
      </c>
      <c r="H40" s="48">
        <f t="shared" si="2"/>
        <v>-4.6124209736405959</v>
      </c>
      <c r="I40" s="48">
        <f>100*(SUM(C38:C40)/SUM(C26:C28)-1)</f>
        <v>9.0310709712382753</v>
      </c>
      <c r="J40" s="48">
        <f t="shared" ref="J40" si="25">100*(SUM(D38:D40)/SUM(D26:D28)-1)</f>
        <v>22.443185927495989</v>
      </c>
      <c r="K40" s="48">
        <f t="shared" ref="K40" si="26">100*(SUM(E38:E40)/SUM(E26:E28)-1)</f>
        <v>5.0975788017130874</v>
      </c>
      <c r="L40" s="48">
        <f t="shared" si="4"/>
        <v>-0.68368152608592192</v>
      </c>
      <c r="M40" s="48">
        <f t="shared" si="5"/>
        <v>15.05541903034846</v>
      </c>
      <c r="N40" s="48">
        <f t="shared" si="6"/>
        <v>-5.0766325353070236</v>
      </c>
      <c r="O40" s="48">
        <f t="shared" si="18"/>
        <v>17.919082014132993</v>
      </c>
      <c r="P40" s="48">
        <f t="shared" si="19"/>
        <v>7.7376107806070404</v>
      </c>
      <c r="Q40" s="48">
        <f t="shared" si="20"/>
        <v>21.355997168041306</v>
      </c>
      <c r="R40" s="68"/>
      <c r="S40" s="51"/>
    </row>
    <row r="41" spans="1:19" ht="12.75" customHeight="1" x14ac:dyDescent="0.2">
      <c r="A41" s="162"/>
      <c r="B41" s="42" t="s">
        <v>12</v>
      </c>
      <c r="C41" s="44">
        <v>290019.8982915816</v>
      </c>
      <c r="D41" s="44">
        <v>70907.198694597144</v>
      </c>
      <c r="E41" s="44">
        <v>219112.69959698446</v>
      </c>
      <c r="F41" s="48">
        <f t="shared" si="0"/>
        <v>16.309977962939605</v>
      </c>
      <c r="G41" s="48">
        <f t="shared" si="1"/>
        <v>12.492796672346307</v>
      </c>
      <c r="H41" s="48">
        <f t="shared" si="2"/>
        <v>17.601355352604543</v>
      </c>
      <c r="I41" s="48">
        <f>100*(SUM(C38:C41)/SUM(C26:C29)-1)</f>
        <v>15.203437328081337</v>
      </c>
      <c r="J41" s="48">
        <f t="shared" ref="J41" si="27">100*(SUM(D38:D41)/SUM(D26:D29)-1)</f>
        <v>29.120535587740235</v>
      </c>
      <c r="K41" s="48">
        <f t="shared" ref="K41" si="28">100*(SUM(E38:E41)/SUM(E26:E29)-1)</f>
        <v>11.170414003162389</v>
      </c>
      <c r="L41" s="48">
        <f t="shared" si="4"/>
        <v>34.874503154493077</v>
      </c>
      <c r="M41" s="48">
        <f t="shared" si="5"/>
        <v>51.256040742233864</v>
      </c>
      <c r="N41" s="48">
        <f t="shared" si="6"/>
        <v>30.307471408063378</v>
      </c>
      <c r="O41" s="48">
        <f t="shared" si="18"/>
        <v>18.741708713074921</v>
      </c>
      <c r="P41" s="48">
        <f t="shared" si="19"/>
        <v>11.23017453964772</v>
      </c>
      <c r="Q41" s="48">
        <f t="shared" si="20"/>
        <v>21.225269628397147</v>
      </c>
      <c r="R41" s="68"/>
      <c r="S41" s="51"/>
    </row>
    <row r="42" spans="1:19" ht="12.75" customHeight="1" x14ac:dyDescent="0.2">
      <c r="A42" s="162"/>
      <c r="B42" s="42" t="s">
        <v>13</v>
      </c>
      <c r="C42" s="44">
        <v>295013.57197901391</v>
      </c>
      <c r="D42" s="44">
        <v>72208.230593284316</v>
      </c>
      <c r="E42" s="44">
        <v>222805.34138572961</v>
      </c>
      <c r="F42" s="48">
        <f t="shared" si="0"/>
        <v>1.7218383003540394</v>
      </c>
      <c r="G42" s="48">
        <f t="shared" si="1"/>
        <v>1.8348375378511639</v>
      </c>
      <c r="H42" s="48">
        <f t="shared" si="2"/>
        <v>1.685270545950579</v>
      </c>
      <c r="I42" s="48">
        <f>100*(SUM(C38:C42)/SUM(C26:C30)-1)</f>
        <v>15.410978345057735</v>
      </c>
      <c r="J42" s="48">
        <f t="shared" ref="J42" si="29">100*(SUM(D38:D42)/SUM(D26:D30)-1)</f>
        <v>29.646423085567065</v>
      </c>
      <c r="K42" s="48">
        <f t="shared" ref="K42" si="30">100*(SUM(E38:E42)/SUM(E26:E30)-1)</f>
        <v>11.330583277918272</v>
      </c>
      <c r="L42" s="48">
        <f t="shared" si="4"/>
        <v>16.146617682787891</v>
      </c>
      <c r="M42" s="48">
        <f t="shared" si="5"/>
        <v>31.584951359186284</v>
      </c>
      <c r="N42" s="48">
        <f t="shared" si="6"/>
        <v>11.892058514386438</v>
      </c>
      <c r="O42" s="48">
        <f t="shared" si="18"/>
        <v>17.772682300510745</v>
      </c>
      <c r="P42" s="48">
        <f t="shared" si="19"/>
        <v>14.126364034299765</v>
      </c>
      <c r="Q42" s="48">
        <f t="shared" si="20"/>
        <v>18.941628500970499</v>
      </c>
      <c r="R42" s="68"/>
      <c r="S42" s="51"/>
    </row>
    <row r="43" spans="1:19" ht="12.75" customHeight="1" x14ac:dyDescent="0.2">
      <c r="A43" s="162"/>
      <c r="B43" s="42" t="s">
        <v>14</v>
      </c>
      <c r="C43" s="44">
        <v>287677.20695262949</v>
      </c>
      <c r="D43" s="44">
        <v>74767.46940242828</v>
      </c>
      <c r="E43" s="44">
        <v>212909.73755020121</v>
      </c>
      <c r="F43" s="48">
        <f t="shared" si="0"/>
        <v>-2.4867889897981721</v>
      </c>
      <c r="G43" s="48">
        <f t="shared" si="1"/>
        <v>3.5442480560962331</v>
      </c>
      <c r="H43" s="48">
        <f t="shared" si="2"/>
        <v>-4.4413674169492712</v>
      </c>
      <c r="I43" s="48">
        <f>100*(SUM(C38:C43)/SUM(C26:C31)-1)</f>
        <v>14.811466148306796</v>
      </c>
      <c r="J43" s="48">
        <f t="shared" ref="J43" si="31">100*(SUM(D38:D43)/SUM(D26:D31)-1)</f>
        <v>31.005216054821759</v>
      </c>
      <c r="K43" s="48">
        <f t="shared" ref="K43" si="32">100*(SUM(E38:E43)/SUM(E26:E31)-1)</f>
        <v>10.222033806468446</v>
      </c>
      <c r="L43" s="48">
        <f t="shared" si="4"/>
        <v>12.114469113798876</v>
      </c>
      <c r="M43" s="48">
        <f t="shared" si="5"/>
        <v>37.427909003467597</v>
      </c>
      <c r="N43" s="48">
        <f t="shared" si="6"/>
        <v>5.303098152242236</v>
      </c>
      <c r="O43" s="48">
        <f t="shared" si="18"/>
        <v>16.107609535110679</v>
      </c>
      <c r="P43" s="48">
        <f t="shared" si="19"/>
        <v>16.958010515054589</v>
      </c>
      <c r="Q43" s="48">
        <f t="shared" si="20"/>
        <v>15.842550642413645</v>
      </c>
      <c r="R43" s="68"/>
      <c r="S43" s="51"/>
    </row>
    <row r="44" spans="1:19" ht="12.75" customHeight="1" x14ac:dyDescent="0.2">
      <c r="A44" s="162"/>
      <c r="B44" s="42" t="s">
        <v>15</v>
      </c>
      <c r="C44" s="44">
        <v>324626.40792987926</v>
      </c>
      <c r="D44" s="44">
        <v>108641.20603157107</v>
      </c>
      <c r="E44" s="44">
        <v>215985.20189830821</v>
      </c>
      <c r="F44" s="48">
        <f t="shared" si="0"/>
        <v>12.843979322746279</v>
      </c>
      <c r="G44" s="48">
        <f t="shared" si="1"/>
        <v>45.305447542728587</v>
      </c>
      <c r="H44" s="48">
        <f t="shared" si="2"/>
        <v>1.4444921042570114</v>
      </c>
      <c r="I44" s="48">
        <f>100*(SUM(C38:C44)/SUM(C26:C32)-1)</f>
        <v>16.569073672219091</v>
      </c>
      <c r="J44" s="48">
        <f t="shared" ref="J44" si="33">100*(SUM(D38:D44)/SUM(D26:D32)-1)</f>
        <v>41.581608410847728</v>
      </c>
      <c r="K44" s="48">
        <f t="shared" ref="K44" si="34">100*(SUM(E38:E44)/SUM(E26:E32)-1)</f>
        <v>9.5625790403163435</v>
      </c>
      <c r="L44" s="48">
        <f t="shared" si="4"/>
        <v>26.210315378027936</v>
      </c>
      <c r="M44" s="48">
        <f t="shared" si="5"/>
        <v>103.22104156760821</v>
      </c>
      <c r="N44" s="48">
        <f t="shared" si="6"/>
        <v>6.0044590264997977</v>
      </c>
      <c r="O44" s="48">
        <f t="shared" si="18"/>
        <v>16.152309858263546</v>
      </c>
      <c r="P44" s="48">
        <f t="shared" si="19"/>
        <v>25.596072029425599</v>
      </c>
      <c r="Q44" s="48">
        <f t="shared" si="20"/>
        <v>13.291017785925806</v>
      </c>
      <c r="R44" s="68"/>
      <c r="S44" s="51"/>
    </row>
    <row r="45" spans="1:19" ht="12.75" customHeight="1" x14ac:dyDescent="0.2">
      <c r="A45" s="162"/>
      <c r="B45" s="42" t="s">
        <v>16</v>
      </c>
      <c r="C45" s="44">
        <v>322355.67920388159</v>
      </c>
      <c r="D45" s="44">
        <v>116887.71877313271</v>
      </c>
      <c r="E45" s="44">
        <v>205467.96043074888</v>
      </c>
      <c r="F45" s="48">
        <f t="shared" si="0"/>
        <v>-0.69948983524721342</v>
      </c>
      <c r="G45" s="48">
        <f t="shared" si="1"/>
        <v>7.5905938849438082</v>
      </c>
      <c r="H45" s="48">
        <f t="shared" si="2"/>
        <v>-4.8694268751389487</v>
      </c>
      <c r="I45" s="48">
        <f>100*(SUM(C38:C45)/SUM(C26:C33)-1)</f>
        <v>16.921840186747627</v>
      </c>
      <c r="J45" s="48">
        <f t="shared" ref="J45" si="35">100*(SUM(D38:D45)/SUM(D26:D33)-1)</f>
        <v>49.355787422309575</v>
      </c>
      <c r="K45" s="48">
        <f t="shared" ref="K45" si="36">100*(SUM(E38:E45)/SUM(E26:E33)-1)</f>
        <v>7.8355670550529055</v>
      </c>
      <c r="L45" s="48">
        <f t="shared" si="4"/>
        <v>19.095927795707325</v>
      </c>
      <c r="M45" s="48">
        <f t="shared" si="5"/>
        <v>97.241314731177269</v>
      </c>
      <c r="N45" s="48">
        <f t="shared" si="6"/>
        <v>-2.8095949799734177</v>
      </c>
      <c r="O45" s="48">
        <f t="shared" si="18"/>
        <v>15.944668106971594</v>
      </c>
      <c r="P45" s="48">
        <f t="shared" si="19"/>
        <v>34.627299760266524</v>
      </c>
      <c r="Q45" s="48">
        <f t="shared" si="20"/>
        <v>10.419454351861845</v>
      </c>
      <c r="R45" s="68"/>
      <c r="S45" s="51"/>
    </row>
    <row r="46" spans="1:19" ht="12.75" customHeight="1" x14ac:dyDescent="0.2">
      <c r="A46" s="162"/>
      <c r="B46" s="42" t="s">
        <v>17</v>
      </c>
      <c r="C46" s="44">
        <v>319920.07439506432</v>
      </c>
      <c r="D46" s="44">
        <v>112892.44928275803</v>
      </c>
      <c r="E46" s="44">
        <v>207027.6251123063</v>
      </c>
      <c r="F46" s="48">
        <f t="shared" si="0"/>
        <v>-0.75556441717808953</v>
      </c>
      <c r="G46" s="48">
        <f t="shared" si="1"/>
        <v>-3.4180404342812998</v>
      </c>
      <c r="H46" s="48">
        <f t="shared" si="2"/>
        <v>0.75907926388507629</v>
      </c>
      <c r="I46" s="48">
        <f>100*(SUM(C38:C46)/SUM(C26:C34)-1)</f>
        <v>17.322430809580936</v>
      </c>
      <c r="J46" s="48">
        <f t="shared" ref="J46" si="37">100*(SUM(D38:D46)/SUM(D26:D34)-1)</f>
        <v>53.490641468090729</v>
      </c>
      <c r="K46" s="48">
        <f t="shared" ref="K46" si="38">100*(SUM(E38:E46)/SUM(E26:E34)-1)</f>
        <v>7.0850756528436643</v>
      </c>
      <c r="L46" s="48">
        <f t="shared" si="4"/>
        <v>20.241503537039286</v>
      </c>
      <c r="M46" s="48">
        <f t="shared" si="5"/>
        <v>81.731882858422054</v>
      </c>
      <c r="N46" s="48">
        <f t="shared" si="6"/>
        <v>1.5118631064959809</v>
      </c>
      <c r="O46" s="48">
        <f t="shared" si="18"/>
        <v>17.157829318723607</v>
      </c>
      <c r="P46" s="48">
        <f t="shared" si="19"/>
        <v>43.134609764794149</v>
      </c>
      <c r="Q46" s="48">
        <f t="shared" si="20"/>
        <v>9.5786675529657686</v>
      </c>
      <c r="R46" s="68"/>
      <c r="S46" s="51"/>
    </row>
    <row r="47" spans="1:19" ht="12.75" customHeight="1" x14ac:dyDescent="0.2">
      <c r="A47" s="162"/>
      <c r="B47" s="42" t="s">
        <v>18</v>
      </c>
      <c r="C47" s="44">
        <v>330890.67113203788</v>
      </c>
      <c r="D47" s="44">
        <v>116359.38524307107</v>
      </c>
      <c r="E47" s="44">
        <v>214531.28588896678</v>
      </c>
      <c r="F47" s="48">
        <f t="shared" si="0"/>
        <v>3.429167975069336</v>
      </c>
      <c r="G47" s="48">
        <f t="shared" si="1"/>
        <v>3.0710078329769575</v>
      </c>
      <c r="H47" s="48">
        <f t="shared" si="2"/>
        <v>3.6244731941401431</v>
      </c>
      <c r="I47" s="48">
        <f>100*(SUM(C38:C47)/SUM(C26:C35)-1)</f>
        <v>18.006349527957521</v>
      </c>
      <c r="J47" s="48">
        <f t="shared" ref="J47" si="39">100*(SUM(D38:D47)/SUM(D26:D35)-1)</f>
        <v>57.05221665681335</v>
      </c>
      <c r="K47" s="48">
        <f t="shared" ref="K47" si="40">100*(SUM(E38:E47)/SUM(E26:E35)-1)</f>
        <v>6.8497513434483404</v>
      </c>
      <c r="L47" s="48">
        <f t="shared" si="4"/>
        <v>23.640943636022893</v>
      </c>
      <c r="M47" s="48">
        <f t="shared" si="5"/>
        <v>84.524354025047273</v>
      </c>
      <c r="N47" s="48">
        <f t="shared" si="6"/>
        <v>4.8728877931567105</v>
      </c>
      <c r="O47" s="48">
        <f t="shared" si="18"/>
        <v>17.509605380881531</v>
      </c>
      <c r="P47" s="48">
        <f t="shared" si="19"/>
        <v>49.399794273436967</v>
      </c>
      <c r="Q47" s="48">
        <f t="shared" si="20"/>
        <v>8.233722235523766</v>
      </c>
      <c r="R47" s="68"/>
      <c r="S47" s="51"/>
    </row>
    <row r="48" spans="1:19" ht="12.75" customHeight="1" x14ac:dyDescent="0.2">
      <c r="A48" s="162"/>
      <c r="B48" s="42" t="s">
        <v>19</v>
      </c>
      <c r="C48" s="44">
        <v>292991.84334892774</v>
      </c>
      <c r="D48" s="44">
        <v>94025.100750350161</v>
      </c>
      <c r="E48" s="44">
        <v>198966.74259857758</v>
      </c>
      <c r="F48" s="48">
        <f t="shared" si="0"/>
        <v>-11.453580015855779</v>
      </c>
      <c r="G48" s="48">
        <f t="shared" si="1"/>
        <v>-19.194226959918439</v>
      </c>
      <c r="H48" s="48">
        <f t="shared" si="2"/>
        <v>-7.2551391401461274</v>
      </c>
      <c r="I48" s="48">
        <f>100*(SUM(C38:C48)/SUM(C26:C36)-1)</f>
        <v>17.397079677598981</v>
      </c>
      <c r="J48" s="48">
        <f t="shared" ref="J48" si="41">100*(SUM(D38:D48)/SUM(D26:D36)-1)</f>
        <v>57.172396520137347</v>
      </c>
      <c r="K48" s="48">
        <f t="shared" ref="K48" si="42">100*(SUM(E38:E48)/SUM(E26:E36)-1)</f>
        <v>6.0058855040510561</v>
      </c>
      <c r="L48" s="48">
        <f t="shared" si="4"/>
        <v>11.656311268775399</v>
      </c>
      <c r="M48" s="48">
        <f t="shared" si="5"/>
        <v>58.28403701061098</v>
      </c>
      <c r="N48" s="48">
        <f t="shared" si="6"/>
        <v>-1.9879466487850994</v>
      </c>
      <c r="O48" s="48">
        <f t="shared" si="18"/>
        <v>16.73557185648875</v>
      </c>
      <c r="P48" s="48">
        <f t="shared" si="19"/>
        <v>52.864411392677432</v>
      </c>
      <c r="Q48" s="48">
        <f t="shared" si="20"/>
        <v>6.2752832088344146</v>
      </c>
      <c r="R48" s="68"/>
      <c r="S48" s="51"/>
    </row>
    <row r="49" spans="1:19" ht="12.75" customHeight="1" x14ac:dyDescent="0.2">
      <c r="A49" s="162"/>
      <c r="B49" s="42" t="s">
        <v>20</v>
      </c>
      <c r="C49" s="44">
        <v>268880.46772111068</v>
      </c>
      <c r="D49" s="44">
        <v>75238.922830495052</v>
      </c>
      <c r="E49" s="44">
        <v>193641.54489061562</v>
      </c>
      <c r="F49" s="48">
        <f t="shared" si="0"/>
        <v>-8.2293675319495172</v>
      </c>
      <c r="G49" s="48">
        <f t="shared" si="1"/>
        <v>-19.979960425392207</v>
      </c>
      <c r="H49" s="48">
        <f t="shared" si="2"/>
        <v>-2.6764260390520267</v>
      </c>
      <c r="I49" s="48">
        <f>100*(SUM(C38:C49)/SUM(C26:C37)-1)</f>
        <v>17.637738039186445</v>
      </c>
      <c r="J49" s="48">
        <f t="shared" ref="J49" si="43">100*(SUM(D38:D49)/SUM(D26:D37)-1)</f>
        <v>56.058995524866617</v>
      </c>
      <c r="K49" s="48">
        <f t="shared" ref="K49" si="44">100*(SUM(E38:E49)/SUM(E26:E37)-1)</f>
        <v>6.5715790207411917</v>
      </c>
      <c r="L49" s="48">
        <f t="shared" si="4"/>
        <v>20.589561115123111</v>
      </c>
      <c r="M49" s="48">
        <f t="shared" si="5"/>
        <v>43.160076488152541</v>
      </c>
      <c r="N49" s="48">
        <f t="shared" si="6"/>
        <v>13.628871356013805</v>
      </c>
      <c r="O49" s="48">
        <f t="shared" si="18"/>
        <v>17.637738039186445</v>
      </c>
      <c r="P49" s="48">
        <f t="shared" si="19"/>
        <v>56.058995524866617</v>
      </c>
      <c r="Q49" s="48">
        <f t="shared" si="20"/>
        <v>6.5715790207411917</v>
      </c>
      <c r="R49" s="68"/>
      <c r="S49" s="51"/>
    </row>
    <row r="50" spans="1:19" ht="12.75" customHeight="1" x14ac:dyDescent="0.2">
      <c r="A50" s="162">
        <v>2014</v>
      </c>
      <c r="B50" s="42" t="s">
        <v>9</v>
      </c>
      <c r="C50" s="44">
        <v>256645.26459103246</v>
      </c>
      <c r="D50" s="44">
        <v>72330.351939107044</v>
      </c>
      <c r="E50" s="44">
        <v>184314.91265192544</v>
      </c>
      <c r="F50" s="48">
        <f t="shared" si="0"/>
        <v>-4.5504246678002902</v>
      </c>
      <c r="G50" s="48">
        <f t="shared" si="1"/>
        <v>-3.8657795486263136</v>
      </c>
      <c r="H50" s="48">
        <f t="shared" si="2"/>
        <v>-4.8164417630310759</v>
      </c>
      <c r="I50" s="48">
        <f>100*(SUM(C50)/SUM(C38)-1)</f>
        <v>8.8854425321992068</v>
      </c>
      <c r="J50" s="48">
        <f t="shared" ref="J50" si="45">100*(SUM(D50)/SUM(D38)-1)</f>
        <v>19.650978118365671</v>
      </c>
      <c r="K50" s="48">
        <f t="shared" ref="K50" si="46">100*(SUM(E50)/SUM(E38)-1)</f>
        <v>5.1719759123587616</v>
      </c>
      <c r="L50" s="48">
        <f t="shared" si="4"/>
        <v>8.8854425321992068</v>
      </c>
      <c r="M50" s="48">
        <f t="shared" si="5"/>
        <v>19.650978118365671</v>
      </c>
      <c r="N50" s="48">
        <f t="shared" si="6"/>
        <v>5.1719759123587616</v>
      </c>
      <c r="O50" s="48">
        <f t="shared" si="18"/>
        <v>17.062712684509385</v>
      </c>
      <c r="P50" s="48">
        <f t="shared" si="19"/>
        <v>55.083853484776135</v>
      </c>
      <c r="Q50" s="48">
        <f t="shared" si="20"/>
        <v>6.0152227820559734</v>
      </c>
      <c r="R50" s="68"/>
      <c r="S50" s="51"/>
    </row>
    <row r="51" spans="1:19" ht="12.75" customHeight="1" x14ac:dyDescent="0.2">
      <c r="A51" s="162"/>
      <c r="B51" s="42" t="s">
        <v>10</v>
      </c>
      <c r="C51" s="44">
        <v>284366.15043428366</v>
      </c>
      <c r="D51" s="44">
        <v>88188.542627761039</v>
      </c>
      <c r="E51" s="44">
        <v>196177.6078065226</v>
      </c>
      <c r="F51" s="48">
        <f t="shared" si="0"/>
        <v>10.801245792485116</v>
      </c>
      <c r="G51" s="48">
        <f t="shared" si="1"/>
        <v>21.924669607586832</v>
      </c>
      <c r="H51" s="48">
        <f t="shared" si="2"/>
        <v>6.4361016609652211</v>
      </c>
      <c r="I51" s="48">
        <f>100*(SUM(C50:C51)/SUM(C38:C39)-1)</f>
        <v>8.6744198497432876</v>
      </c>
      <c r="J51" s="48">
        <f t="shared" ref="J51" si="47">100*(SUM(D50:D51)/SUM(D38:D39)-1)</f>
        <v>26.145238452361184</v>
      </c>
      <c r="K51" s="48">
        <f t="shared" ref="K51" si="48">100*(SUM(E50:E51)/SUM(E38:E39)-1)</f>
        <v>2.6752886347806815</v>
      </c>
      <c r="L51" s="48">
        <f t="shared" si="4"/>
        <v>8.4846692990995223</v>
      </c>
      <c r="M51" s="48">
        <f t="shared" si="5"/>
        <v>32.022426179281105</v>
      </c>
      <c r="N51" s="48">
        <f t="shared" si="6"/>
        <v>0.43522067930403807</v>
      </c>
      <c r="O51" s="48">
        <f t="shared" si="18"/>
        <v>16.590549598944172</v>
      </c>
      <c r="P51" s="48">
        <f t="shared" si="19"/>
        <v>54.854394545071216</v>
      </c>
      <c r="Q51" s="48">
        <f t="shared" si="20"/>
        <v>5.307688590456805</v>
      </c>
      <c r="R51" s="68"/>
      <c r="S51" s="51"/>
    </row>
    <row r="52" spans="1:19" ht="12.75" customHeight="1" x14ac:dyDescent="0.2">
      <c r="A52" s="162"/>
      <c r="B52" s="42" t="s">
        <v>11</v>
      </c>
      <c r="C52" s="44">
        <v>313620.66115656553</v>
      </c>
      <c r="D52" s="44">
        <v>94043.233186395635</v>
      </c>
      <c r="E52" s="44">
        <v>219577.42797016993</v>
      </c>
      <c r="F52" s="48">
        <f t="shared" si="0"/>
        <v>10.287620617856398</v>
      </c>
      <c r="G52" s="48">
        <f t="shared" si="1"/>
        <v>6.6388335538630328</v>
      </c>
      <c r="H52" s="48">
        <f t="shared" si="2"/>
        <v>11.927875166428304</v>
      </c>
      <c r="I52" s="48">
        <f>100*(SUM(C50:C52)/SUM(C38:C40)-1)</f>
        <v>14.38123369607216</v>
      </c>
      <c r="J52" s="48">
        <f t="shared" ref="J52" si="49">100*(SUM(D50:D52)/SUM(D38:D40)-1)</f>
        <v>33.781558910411924</v>
      </c>
      <c r="K52" s="48">
        <f t="shared" ref="K52" si="50">100*(SUM(E50:E52)/SUM(E38:E40)-1)</f>
        <v>7.7524790694165624</v>
      </c>
      <c r="L52" s="48">
        <f t="shared" si="4"/>
        <v>25.774860286203705</v>
      </c>
      <c r="M52" s="48">
        <f t="shared" si="5"/>
        <v>49.197634429370666</v>
      </c>
      <c r="N52" s="48">
        <f t="shared" si="6"/>
        <v>17.850782641200524</v>
      </c>
      <c r="O52" s="48">
        <f t="shared" si="18"/>
        <v>18.785142720296811</v>
      </c>
      <c r="P52" s="48">
        <f t="shared" si="19"/>
        <v>57.473681634415151</v>
      </c>
      <c r="Q52" s="48">
        <f t="shared" si="20"/>
        <v>7.190784925692828</v>
      </c>
      <c r="R52" s="68"/>
      <c r="S52" s="51"/>
    </row>
    <row r="53" spans="1:19" ht="12.75" customHeight="1" x14ac:dyDescent="0.2">
      <c r="A53" s="162"/>
      <c r="B53" s="42" t="s">
        <v>12</v>
      </c>
      <c r="C53" s="44">
        <v>305536.04161134211</v>
      </c>
      <c r="D53" s="44">
        <v>88268.900732493377</v>
      </c>
      <c r="E53" s="44">
        <v>217267.1408788487</v>
      </c>
      <c r="F53" s="48">
        <f t="shared" si="0"/>
        <v>-2.5778338440487603</v>
      </c>
      <c r="G53" s="48">
        <f t="shared" si="1"/>
        <v>-6.1400828727968264</v>
      </c>
      <c r="H53" s="48">
        <f t="shared" si="2"/>
        <v>-1.0521514495720807</v>
      </c>
      <c r="I53" s="48">
        <f>100*(SUM(C50:C53)/SUM(C38:C41)-1)</f>
        <v>11.855941131461689</v>
      </c>
      <c r="J53" s="48">
        <f t="shared" ref="J53" si="51">100*(SUM(D50:D53)/SUM(D38:D41)-1)</f>
        <v>31.257772725603218</v>
      </c>
      <c r="K53" s="48">
        <f t="shared" ref="K53" si="52">100*(SUM(E50:E53)/SUM(E38:E41)-1)</f>
        <v>5.325675210277736</v>
      </c>
      <c r="L53" s="48">
        <f t="shared" si="4"/>
        <v>5.3500271571576219</v>
      </c>
      <c r="M53" s="48">
        <f t="shared" si="5"/>
        <v>24.485104978796922</v>
      </c>
      <c r="N53" s="48">
        <f t="shared" si="6"/>
        <v>-0.84228742630176878</v>
      </c>
      <c r="O53" s="48">
        <f t="shared" si="18"/>
        <v>16.408158236730785</v>
      </c>
      <c r="P53" s="48">
        <f t="shared" si="19"/>
        <v>54.631019044311778</v>
      </c>
      <c r="Q53" s="48">
        <f t="shared" si="20"/>
        <v>4.812408917577371</v>
      </c>
      <c r="R53" s="68"/>
      <c r="S53" s="51"/>
    </row>
    <row r="54" spans="1:19" ht="12.75" customHeight="1" x14ac:dyDescent="0.2">
      <c r="A54" s="162"/>
      <c r="B54" s="42" t="s">
        <v>13</v>
      </c>
      <c r="C54" s="44">
        <v>336135.44852676167</v>
      </c>
      <c r="D54" s="44">
        <v>94968.405609544352</v>
      </c>
      <c r="E54" s="44">
        <v>241167.04291721733</v>
      </c>
      <c r="F54" s="48">
        <f t="shared" si="0"/>
        <v>10.01499094969085</v>
      </c>
      <c r="G54" s="48">
        <f t="shared" si="1"/>
        <v>7.5898813981545077</v>
      </c>
      <c r="H54" s="48">
        <f t="shared" si="2"/>
        <v>11.000237744968322</v>
      </c>
      <c r="I54" s="48">
        <f>100*(SUM(C50:C54)/SUM(C38:C42)-1)</f>
        <v>12.317222136166261</v>
      </c>
      <c r="J54" s="48">
        <f t="shared" ref="J54" si="53">100*(SUM(D50:D54)/SUM(D38:D42)-1)</f>
        <v>31.314608931672506</v>
      </c>
      <c r="K54" s="48">
        <f t="shared" ref="K54" si="54">100*(SUM(E50:E54)/SUM(E38:E42)-1)</f>
        <v>5.9760273470158776</v>
      </c>
      <c r="L54" s="48">
        <f t="shared" si="4"/>
        <v>13.938977882235527</v>
      </c>
      <c r="M54" s="48">
        <f t="shared" si="5"/>
        <v>31.520194899190379</v>
      </c>
      <c r="N54" s="48">
        <f t="shared" si="6"/>
        <v>8.2411406375124443</v>
      </c>
      <c r="O54" s="48">
        <f t="shared" si="18"/>
        <v>16.19704106793376</v>
      </c>
      <c r="P54" s="48">
        <f t="shared" si="19"/>
        <v>54.083177450586021</v>
      </c>
      <c r="Q54" s="48">
        <f t="shared" si="20"/>
        <v>4.5431120169406869</v>
      </c>
      <c r="R54" s="68"/>
      <c r="S54" s="51"/>
    </row>
    <row r="55" spans="1:19" ht="12.75" customHeight="1" x14ac:dyDescent="0.2">
      <c r="A55" s="162"/>
      <c r="B55" s="42" t="s">
        <v>14</v>
      </c>
      <c r="C55" s="44">
        <v>272259.14563758171</v>
      </c>
      <c r="D55" s="44">
        <v>77049.680030753312</v>
      </c>
      <c r="E55" s="44">
        <v>195209.46560682837</v>
      </c>
      <c r="F55" s="48">
        <f t="shared" si="0"/>
        <v>-19.003143872251961</v>
      </c>
      <c r="G55" s="48">
        <f t="shared" si="1"/>
        <v>-18.868091407644105</v>
      </c>
      <c r="H55" s="48">
        <f t="shared" si="2"/>
        <v>-19.056325754329663</v>
      </c>
      <c r="I55" s="48">
        <f>100*(SUM(C50:C55)/SUM(C38:C43)-1)</f>
        <v>9.1780012452383986</v>
      </c>
      <c r="J55" s="48">
        <f t="shared" ref="J55" si="55">100*(SUM(D50:D55)/SUM(D38:D43)-1)</f>
        <v>26.137550862733573</v>
      </c>
      <c r="K55" s="48">
        <f t="shared" ref="K55" si="56">100*(SUM(E50:E55)/SUM(E38:E43)-1)</f>
        <v>3.4652406271817204</v>
      </c>
      <c r="L55" s="48">
        <f t="shared" si="4"/>
        <v>-5.359500489584013</v>
      </c>
      <c r="M55" s="48">
        <f t="shared" si="5"/>
        <v>3.0524112245143176</v>
      </c>
      <c r="N55" s="48">
        <f t="shared" si="6"/>
        <v>-8.3135098220669121</v>
      </c>
      <c r="O55" s="48">
        <f t="shared" si="18"/>
        <v>14.569620326244358</v>
      </c>
      <c r="P55" s="48">
        <f t="shared" si="19"/>
        <v>50.245152949683238</v>
      </c>
      <c r="Q55" s="48">
        <f t="shared" si="20"/>
        <v>3.3429504062363558</v>
      </c>
      <c r="R55" s="68"/>
      <c r="S55" s="51"/>
    </row>
    <row r="56" spans="1:19" ht="12.75" customHeight="1" x14ac:dyDescent="0.2">
      <c r="A56" s="162"/>
      <c r="B56" s="42" t="s">
        <v>15</v>
      </c>
      <c r="C56" s="44">
        <v>344019.36878989893</v>
      </c>
      <c r="D56" s="44">
        <v>99068.822587670991</v>
      </c>
      <c r="E56" s="44">
        <v>244950.54620222791</v>
      </c>
      <c r="F56" s="48">
        <f t="shared" si="0"/>
        <v>26.357323271645395</v>
      </c>
      <c r="G56" s="48">
        <f t="shared" si="1"/>
        <v>28.577850742701383</v>
      </c>
      <c r="H56" s="48">
        <f t="shared" si="2"/>
        <v>25.480875346271947</v>
      </c>
      <c r="I56" s="48">
        <f>100*(SUM(C50:C56)/SUM(C38:C44)-1)</f>
        <v>8.64309915646988</v>
      </c>
      <c r="J56" s="48">
        <f t="shared" ref="J56" si="57">100*(SUM(D50:D56)/SUM(D38:D44)-1)</f>
        <v>18.790784063222809</v>
      </c>
      <c r="K56" s="48">
        <f t="shared" ref="K56" si="58">100*(SUM(E50:E56)/SUM(E38:E44)-1)</f>
        <v>4.9698138856701934</v>
      </c>
      <c r="L56" s="48">
        <f t="shared" si="4"/>
        <v>5.9739319988436179</v>
      </c>
      <c r="M56" s="48">
        <f t="shared" si="5"/>
        <v>-8.8110062411479007</v>
      </c>
      <c r="N56" s="48">
        <f t="shared" si="6"/>
        <v>13.410800392499755</v>
      </c>
      <c r="O56" s="48">
        <f t="shared" si="18"/>
        <v>12.781106191818715</v>
      </c>
      <c r="P56" s="48">
        <f t="shared" si="19"/>
        <v>38.872866680832828</v>
      </c>
      <c r="Q56" s="48">
        <f t="shared" si="20"/>
        <v>4.0171315518009232</v>
      </c>
      <c r="R56" s="68"/>
      <c r="S56" s="51"/>
    </row>
    <row r="57" spans="1:19" ht="12.75" customHeight="1" x14ac:dyDescent="0.2">
      <c r="A57" s="162"/>
      <c r="B57" s="42" t="s">
        <v>16</v>
      </c>
      <c r="C57" s="44">
        <v>309191.86555549956</v>
      </c>
      <c r="D57" s="44">
        <v>78262.619099597126</v>
      </c>
      <c r="E57" s="44">
        <v>230929.24645590247</v>
      </c>
      <c r="F57" s="48">
        <f t="shared" si="0"/>
        <v>-10.123704184711002</v>
      </c>
      <c r="G57" s="48">
        <f t="shared" si="1"/>
        <v>-21.00176720043423</v>
      </c>
      <c r="H57" s="48">
        <f t="shared" si="2"/>
        <v>-5.7241349177272856</v>
      </c>
      <c r="I57" s="48">
        <f>100*(SUM(C50:C57)/SUM(C38:C45)-1)</f>
        <v>6.8333213424401018</v>
      </c>
      <c r="J57" s="48">
        <f t="shared" ref="J57" si="59">100*(SUM(D50:D57)/SUM(D38:D45)-1)</f>
        <v>9.2295064754459801</v>
      </c>
      <c r="K57" s="48">
        <f t="shared" ref="K57" si="60">100*(SUM(E50:E57)/SUM(E38:E45)-1)</f>
        <v>5.9035709285865989</v>
      </c>
      <c r="L57" s="48">
        <f t="shared" si="4"/>
        <v>-4.0836301320617547</v>
      </c>
      <c r="M57" s="48">
        <f t="shared" si="5"/>
        <v>-33.044617585961291</v>
      </c>
      <c r="N57" s="48">
        <f t="shared" si="6"/>
        <v>12.391852224442101</v>
      </c>
      <c r="O57" s="48">
        <f t="shared" si="18"/>
        <v>10.606483186332483</v>
      </c>
      <c r="P57" s="48">
        <f t="shared" si="19"/>
        <v>25.24766361730957</v>
      </c>
      <c r="Q57" s="48">
        <f t="shared" si="20"/>
        <v>5.3272035797010009</v>
      </c>
      <c r="R57" s="68"/>
      <c r="S57" s="51"/>
    </row>
    <row r="58" spans="1:19" ht="12.75" customHeight="1" x14ac:dyDescent="0.2">
      <c r="A58" s="162"/>
      <c r="B58" s="42" t="s">
        <v>17</v>
      </c>
      <c r="C58" s="44">
        <v>331403.39211556595</v>
      </c>
      <c r="D58" s="44">
        <v>88975.331151542967</v>
      </c>
      <c r="E58" s="44">
        <v>242428.060964023</v>
      </c>
      <c r="F58" s="48">
        <f t="shared" si="0"/>
        <v>7.1837357429053839</v>
      </c>
      <c r="G58" s="48">
        <f t="shared" si="1"/>
        <v>13.688159398694321</v>
      </c>
      <c r="H58" s="48">
        <f t="shared" si="2"/>
        <v>4.9793669206452451</v>
      </c>
      <c r="I58" s="48">
        <f>100*(SUM(C50:C58)/SUM(C38:C46)-1)</f>
        <v>6.4321351883482203</v>
      </c>
      <c r="J58" s="48">
        <f t="shared" ref="J58" si="61">100*(SUM(D50:D58)/SUM(D38:D46)-1)</f>
        <v>4.6303678795433623</v>
      </c>
      <c r="K58" s="48">
        <f t="shared" ref="K58" si="62">100*(SUM(E50:E58)/SUM(E38:E46)-1)</f>
        <v>7.1631268158611539</v>
      </c>
      <c r="L58" s="48">
        <f t="shared" si="4"/>
        <v>3.589433311496748</v>
      </c>
      <c r="M58" s="48">
        <f t="shared" si="5"/>
        <v>-21.185755365543212</v>
      </c>
      <c r="N58" s="48">
        <f t="shared" si="6"/>
        <v>17.099377840282436</v>
      </c>
      <c r="O58" s="48">
        <f t="shared" si="18"/>
        <v>9.1667422313950198</v>
      </c>
      <c r="P58" s="48">
        <f t="shared" si="19"/>
        <v>15.752476776008306</v>
      </c>
      <c r="Q58" s="48">
        <f t="shared" si="20"/>
        <v>6.6568289469913111</v>
      </c>
      <c r="R58" s="68"/>
      <c r="S58" s="51"/>
    </row>
    <row r="59" spans="1:19" ht="12.75" customHeight="1" x14ac:dyDescent="0.2">
      <c r="A59" s="162"/>
      <c r="B59" s="42" t="s">
        <v>18</v>
      </c>
      <c r="C59" s="44">
        <v>330556.64128900296</v>
      </c>
      <c r="D59" s="44">
        <v>88891.424354326155</v>
      </c>
      <c r="E59" s="44">
        <v>241665.21693467684</v>
      </c>
      <c r="F59" s="48">
        <f t="shared" si="0"/>
        <v>-0.25550457439726948</v>
      </c>
      <c r="G59" s="48">
        <f t="shared" si="1"/>
        <v>-9.4303439089093999E-2</v>
      </c>
      <c r="H59" s="48">
        <f t="shared" si="2"/>
        <v>-0.31466820561641962</v>
      </c>
      <c r="I59" s="48">
        <f>100*(SUM(C50:C59)/SUM(C38:C47)-1)</f>
        <v>5.691226327140475</v>
      </c>
      <c r="J59" s="48">
        <f t="shared" ref="J59" si="63">100*(SUM(D50:D59)/SUM(D38:D47)-1)</f>
        <v>0.82296344144601186</v>
      </c>
      <c r="K59" s="48">
        <f t="shared" ref="K59" si="64">100*(SUM(E50:E59)/SUM(E38:E47)-1)</f>
        <v>7.7357930898786842</v>
      </c>
      <c r="L59" s="48">
        <f t="shared" si="4"/>
        <v>-0.10094870365856545</v>
      </c>
      <c r="M59" s="48">
        <f t="shared" si="5"/>
        <v>-23.606141293515105</v>
      </c>
      <c r="N59" s="48">
        <f t="shared" si="6"/>
        <v>12.648006528872212</v>
      </c>
      <c r="O59" s="48">
        <f t="shared" si="18"/>
        <v>7.1273384964077202</v>
      </c>
      <c r="P59" s="48">
        <f t="shared" si="19"/>
        <v>6.6065142490815409</v>
      </c>
      <c r="Q59" s="48">
        <f t="shared" si="20"/>
        <v>7.3364494474318143</v>
      </c>
      <c r="R59" s="68"/>
      <c r="S59" s="51"/>
    </row>
    <row r="60" spans="1:19" ht="12.75" customHeight="1" x14ac:dyDescent="0.2">
      <c r="A60" s="162"/>
      <c r="B60" s="42" t="s">
        <v>19</v>
      </c>
      <c r="C60" s="44">
        <v>295831.55527234985</v>
      </c>
      <c r="D60" s="44">
        <v>83123.936507641309</v>
      </c>
      <c r="E60" s="44">
        <v>212707.61876470855</v>
      </c>
      <c r="F60" s="48">
        <f t="shared" si="0"/>
        <v>-10.505033534114727</v>
      </c>
      <c r="G60" s="48">
        <f t="shared" si="1"/>
        <v>-6.488238757087883</v>
      </c>
      <c r="H60" s="48">
        <f t="shared" si="2"/>
        <v>-11.982526297028361</v>
      </c>
      <c r="I60" s="48">
        <f>100*(SUM(C50:C60)/SUM(C38:C48)-1)</f>
        <v>5.2603162660407099</v>
      </c>
      <c r="J60" s="48">
        <f t="shared" ref="J60" si="65">100*(SUM(D50:D60)/SUM(D38:D48)-1)</f>
        <v>-0.39702758084204648</v>
      </c>
      <c r="K60" s="48">
        <f t="shared" ref="K60" si="66">100*(SUM(E50:E60)/SUM(E38:E48)-1)</f>
        <v>7.66254567536091</v>
      </c>
      <c r="L60" s="48">
        <f t="shared" si="4"/>
        <v>0.96921193810854955</v>
      </c>
      <c r="M60" s="48">
        <f t="shared" si="5"/>
        <v>-11.593887329781193</v>
      </c>
      <c r="N60" s="48">
        <f t="shared" si="6"/>
        <v>6.9061170659328042</v>
      </c>
      <c r="O60" s="48">
        <f t="shared" si="18"/>
        <v>6.2557557038566136</v>
      </c>
      <c r="P60" s="48">
        <f t="shared" si="19"/>
        <v>1.8705488170627893</v>
      </c>
      <c r="Q60" s="48">
        <f t="shared" si="20"/>
        <v>8.0819789287361665</v>
      </c>
      <c r="R60" s="68"/>
      <c r="S60" s="51"/>
    </row>
    <row r="61" spans="1:19" ht="12.75" customHeight="1" x14ac:dyDescent="0.2">
      <c r="A61" s="162"/>
      <c r="B61" s="42" t="s">
        <v>20</v>
      </c>
      <c r="C61" s="44">
        <v>286856.16624068248</v>
      </c>
      <c r="D61" s="44">
        <v>78493.096655537593</v>
      </c>
      <c r="E61" s="44">
        <v>208363.0695851449</v>
      </c>
      <c r="F61" s="48">
        <f t="shared" si="0"/>
        <v>-3.0339525556712155</v>
      </c>
      <c r="G61" s="48">
        <f t="shared" si="1"/>
        <v>-5.5710064352859634</v>
      </c>
      <c r="H61" s="48">
        <f t="shared" si="2"/>
        <v>-2.0424981506513284</v>
      </c>
      <c r="I61" s="48">
        <f>100*(SUM(C50:C61)/SUM(C38:C49)-1)</f>
        <v>5.3704377097594458</v>
      </c>
      <c r="J61" s="48">
        <f t="shared" ref="J61" si="67">100*(SUM(D50:D61)/SUM(D38:D49)-1)</f>
        <v>-5.2824904184278765E-2</v>
      </c>
      <c r="K61" s="48">
        <f t="shared" ref="K61" si="68">100*(SUM(E50:E61)/SUM(E38:E49)-1)</f>
        <v>7.6577916607407426</v>
      </c>
      <c r="L61" s="48">
        <f t="shared" si="4"/>
        <v>6.6853865109371302</v>
      </c>
      <c r="M61" s="48">
        <f t="shared" si="5"/>
        <v>4.3251201673551787</v>
      </c>
      <c r="N61" s="48">
        <f t="shared" si="6"/>
        <v>7.6024619111798364</v>
      </c>
      <c r="O61" s="48">
        <f t="shared" si="18"/>
        <v>5.3704377097594458</v>
      </c>
      <c r="P61" s="48">
        <f t="shared" si="19"/>
        <v>-5.2824904184278765E-2</v>
      </c>
      <c r="Q61" s="48">
        <f t="shared" si="20"/>
        <v>7.6577916607407426</v>
      </c>
      <c r="R61" s="68"/>
      <c r="S61" s="51"/>
    </row>
    <row r="62" spans="1:19" ht="12.75" customHeight="1" x14ac:dyDescent="0.2">
      <c r="A62" s="162">
        <v>2015</v>
      </c>
      <c r="B62" s="42" t="s">
        <v>9</v>
      </c>
      <c r="C62" s="69">
        <v>261491.69099999999</v>
      </c>
      <c r="D62" s="44">
        <v>72741.51999999999</v>
      </c>
      <c r="E62" s="44">
        <v>188750.171</v>
      </c>
      <c r="F62" s="48">
        <f t="shared" si="0"/>
        <v>-8.842227647775502</v>
      </c>
      <c r="G62" s="48">
        <f t="shared" si="1"/>
        <v>-7.3274936275964038</v>
      </c>
      <c r="H62" s="48">
        <f t="shared" si="2"/>
        <v>-9.4128477873716143</v>
      </c>
      <c r="I62" s="48">
        <f>100*(SUM(C62)/SUM(C50)-1)</f>
        <v>1.8883755430634475</v>
      </c>
      <c r="J62" s="48">
        <f t="shared" ref="J62" si="69">100*(SUM(D62)/SUM(D50)-1)</f>
        <v>0.56845853762621523</v>
      </c>
      <c r="K62" s="48">
        <f t="shared" ref="K62" si="70">100*(SUM(E62)/SUM(E50)-1)</f>
        <v>2.4063480725786235</v>
      </c>
      <c r="L62" s="48">
        <f t="shared" si="4"/>
        <v>1.8883755430634475</v>
      </c>
      <c r="M62" s="48">
        <f t="shared" si="5"/>
        <v>0.56845853762621523</v>
      </c>
      <c r="N62" s="48">
        <f t="shared" si="6"/>
        <v>2.4063480725786235</v>
      </c>
      <c r="O62" s="48">
        <f t="shared" si="18"/>
        <v>4.8784651499512499</v>
      </c>
      <c r="P62" s="48">
        <f t="shared" si="19"/>
        <v>-1.1506043171697011</v>
      </c>
      <c r="Q62" s="48">
        <f t="shared" si="20"/>
        <v>7.4411022606456267</v>
      </c>
      <c r="R62" s="68"/>
      <c r="S62" s="51"/>
    </row>
    <row r="63" spans="1:19" ht="12.75" customHeight="1" x14ac:dyDescent="0.2">
      <c r="A63" s="162"/>
      <c r="B63" s="42" t="s">
        <v>10</v>
      </c>
      <c r="C63" s="69">
        <v>309254.77375000005</v>
      </c>
      <c r="D63" s="44">
        <v>80997.688996875018</v>
      </c>
      <c r="E63" s="44">
        <v>228257.084753125</v>
      </c>
      <c r="F63" s="48">
        <f t="shared" si="0"/>
        <v>18.265621583364222</v>
      </c>
      <c r="G63" s="48">
        <f t="shared" si="1"/>
        <v>11.350008903958875</v>
      </c>
      <c r="H63" s="48">
        <f t="shared" si="2"/>
        <v>20.930796270973985</v>
      </c>
      <c r="I63" s="48">
        <f>100*(SUM(C62:C63)/SUM(C50:C51)-1)</f>
        <v>5.4961963645984158</v>
      </c>
      <c r="J63" s="48">
        <f t="shared" ref="J63" si="71">100*(SUM(D62:D63)/SUM(D50:D51)-1)</f>
        <v>-4.2236059426442374</v>
      </c>
      <c r="K63" s="48">
        <f t="shared" ref="K63" si="72">100*(SUM(E62:E63)/SUM(E50:E51)-1)</f>
        <v>9.5967025187988053</v>
      </c>
      <c r="L63" s="48">
        <f t="shared" si="4"/>
        <v>8.7523157301621524</v>
      </c>
      <c r="M63" s="48">
        <f t="shared" si="5"/>
        <v>-8.1539544895737883</v>
      </c>
      <c r="N63" s="48">
        <f t="shared" si="6"/>
        <v>16.352262271563809</v>
      </c>
      <c r="O63" s="48">
        <f t="shared" si="18"/>
        <v>4.9228378360915981</v>
      </c>
      <c r="P63" s="48">
        <f t="shared" si="19"/>
        <v>-3.8099826827406535</v>
      </c>
      <c r="Q63" s="48">
        <f t="shared" si="20"/>
        <v>8.7094307568005735</v>
      </c>
      <c r="R63" s="68"/>
      <c r="S63" s="51"/>
    </row>
    <row r="64" spans="1:19" ht="12.75" customHeight="1" x14ac:dyDescent="0.2">
      <c r="A64" s="162"/>
      <c r="B64" s="42" t="s">
        <v>11</v>
      </c>
      <c r="C64" s="69">
        <v>337276.08500000002</v>
      </c>
      <c r="D64" s="44">
        <v>92150.764999999999</v>
      </c>
      <c r="E64" s="44">
        <v>245125.32</v>
      </c>
      <c r="F64" s="48">
        <f t="shared" si="0"/>
        <v>9.0609146983296807</v>
      </c>
      <c r="G64" s="48">
        <f t="shared" si="1"/>
        <v>13.769622493248267</v>
      </c>
      <c r="H64" s="48">
        <f t="shared" si="2"/>
        <v>7.3900160711853013</v>
      </c>
      <c r="I64" s="48">
        <f>100*(SUM(C62:C64)/SUM(C50:C52)-1)</f>
        <v>6.2471881241157323</v>
      </c>
      <c r="J64" s="48">
        <f t="shared" ref="J64" si="73">100*(SUM(D62:D64)/SUM(D50:D52)-1)</f>
        <v>-3.4066944022381307</v>
      </c>
      <c r="K64" s="48">
        <f t="shared" ref="K64" si="74">100*(SUM(E62:E64)/SUM(E50:E52)-1)</f>
        <v>10.342565477079502</v>
      </c>
      <c r="L64" s="48">
        <f t="shared" si="4"/>
        <v>7.5426866827581929</v>
      </c>
      <c r="M64" s="48">
        <f t="shared" si="5"/>
        <v>-2.0123384982359438</v>
      </c>
      <c r="N64" s="48">
        <f t="shared" si="6"/>
        <v>11.635026544395455</v>
      </c>
      <c r="O64" s="48">
        <f t="shared" ref="O64:O127" si="75">100*(SUM(C53:C64)/SUM(C41:C52)-1)</f>
        <v>3.7023692576398703</v>
      </c>
      <c r="P64" s="48">
        <f t="shared" ref="P64:P127" si="76">100*(SUM(D53:D64)/SUM(D41:D52)-1)</f>
        <v>-6.7029914917500992</v>
      </c>
      <c r="Q64" s="48">
        <f t="shared" ref="Q64:Q127" si="77">100*(SUM(E53:E64)/SUM(E41:E52)-1)</f>
        <v>8.2834931933962519</v>
      </c>
      <c r="R64" s="68"/>
      <c r="S64" s="51"/>
    </row>
    <row r="65" spans="1:19" ht="12.75" customHeight="1" x14ac:dyDescent="0.2">
      <c r="A65" s="162"/>
      <c r="B65" s="42" t="s">
        <v>12</v>
      </c>
      <c r="C65" s="69">
        <v>324513.96500000003</v>
      </c>
      <c r="D65" s="44">
        <v>88835.64</v>
      </c>
      <c r="E65" s="44">
        <v>235678.32500000004</v>
      </c>
      <c r="F65" s="48">
        <f t="shared" si="0"/>
        <v>-3.7838793106247048</v>
      </c>
      <c r="G65" s="48">
        <f t="shared" si="1"/>
        <v>-3.5975013338196415</v>
      </c>
      <c r="H65" s="48">
        <f t="shared" si="2"/>
        <v>-3.8539449943400195</v>
      </c>
      <c r="I65" s="48">
        <f>100*(SUM(C62:C65)/SUM(C50:C53)-1)</f>
        <v>6.2377508782459401</v>
      </c>
      <c r="J65" s="48">
        <f t="shared" ref="J65" si="78">100*(SUM(D62:D65)/SUM(D50:D53)-1)</f>
        <v>-2.3642593042650484</v>
      </c>
      <c r="K65" s="48">
        <f t="shared" ref="K65" si="79">100*(SUM(E62:E65)/SUM(E50:E53)-1)</f>
        <v>9.8458533814786531</v>
      </c>
      <c r="L65" s="48">
        <f t="shared" si="4"/>
        <v>6.2113534261201364</v>
      </c>
      <c r="M65" s="48">
        <f t="shared" si="5"/>
        <v>0.64205995860782128</v>
      </c>
      <c r="N65" s="48">
        <f t="shared" si="6"/>
        <v>8.4739846286363552</v>
      </c>
      <c r="O65" s="48">
        <f t="shared" si="75"/>
        <v>3.7825162633567055</v>
      </c>
      <c r="P65" s="48">
        <f t="shared" si="76"/>
        <v>-8.1063391732036258</v>
      </c>
      <c r="Q65" s="48">
        <f t="shared" si="77"/>
        <v>9.1035938427078467</v>
      </c>
      <c r="R65" s="68"/>
      <c r="S65" s="51"/>
    </row>
    <row r="66" spans="1:19" ht="12.75" customHeight="1" x14ac:dyDescent="0.2">
      <c r="A66" s="162"/>
      <c r="B66" s="42" t="s">
        <v>13</v>
      </c>
      <c r="C66" s="69">
        <v>343414.10499999998</v>
      </c>
      <c r="D66" s="44">
        <v>93252.510000000009</v>
      </c>
      <c r="E66" s="44">
        <v>250161.59499999997</v>
      </c>
      <c r="F66" s="48">
        <f t="shared" si="0"/>
        <v>5.824137645355254</v>
      </c>
      <c r="G66" s="48">
        <f t="shared" si="1"/>
        <v>4.9719572009612412</v>
      </c>
      <c r="H66" s="48">
        <f t="shared" si="2"/>
        <v>6.1453551148583196</v>
      </c>
      <c r="I66" s="48">
        <f>100*(SUM(C62:C66)/SUM(C50:C54)-1)</f>
        <v>5.322920777760265</v>
      </c>
      <c r="J66" s="48">
        <f t="shared" ref="J66" si="80">100*(SUM(D62:D66)/SUM(D50:D54)-1)</f>
        <v>-2.2433354941908124</v>
      </c>
      <c r="K66" s="48">
        <f t="shared" ref="K66" si="81">100*(SUM(E62:E66)/SUM(E50:E54)-1)</f>
        <v>8.4523395615285111</v>
      </c>
      <c r="L66" s="48">
        <f t="shared" si="4"/>
        <v>2.165393892592915</v>
      </c>
      <c r="M66" s="48">
        <f t="shared" si="5"/>
        <v>-1.8068067990939185</v>
      </c>
      <c r="N66" s="48">
        <f t="shared" si="6"/>
        <v>3.7295942156864603</v>
      </c>
      <c r="O66" s="48">
        <f t="shared" si="75"/>
        <v>2.8109986530002073</v>
      </c>
      <c r="P66" s="48">
        <f t="shared" si="76"/>
        <v>-10.097437268813547</v>
      </c>
      <c r="Q66" s="48">
        <f t="shared" si="77"/>
        <v>8.6632837725846734</v>
      </c>
      <c r="R66" s="68"/>
      <c r="S66" s="51"/>
    </row>
    <row r="67" spans="1:19" ht="12.75" customHeight="1" x14ac:dyDescent="0.2">
      <c r="A67" s="162"/>
      <c r="B67" s="42" t="s">
        <v>14</v>
      </c>
      <c r="C67" s="69">
        <v>331094.96000000002</v>
      </c>
      <c r="D67" s="44">
        <v>87157.7</v>
      </c>
      <c r="E67" s="44">
        <v>243937.26</v>
      </c>
      <c r="F67" s="48">
        <f t="shared" si="0"/>
        <v>-3.5872565572109938</v>
      </c>
      <c r="G67" s="48">
        <f t="shared" si="1"/>
        <v>-6.5358133523698347</v>
      </c>
      <c r="H67" s="48">
        <f t="shared" si="2"/>
        <v>-2.4881257252936662</v>
      </c>
      <c r="I67" s="48">
        <f>100*(SUM(C62:C67)/SUM(C50:C55)-1)</f>
        <v>7.8302492106231414</v>
      </c>
      <c r="J67" s="48">
        <f t="shared" ref="J67" si="82">100*(SUM(D62:D67)/SUM(D50:D55)-1)</f>
        <v>5.568813521354965E-2</v>
      </c>
      <c r="K67" s="48">
        <f t="shared" ref="K67" si="83">100*(SUM(E62:E67)/SUM(E50:E55)-1)</f>
        <v>11.022944806584501</v>
      </c>
      <c r="L67" s="48">
        <f t="shared" si="4"/>
        <v>21.610225149511674</v>
      </c>
      <c r="M67" s="48">
        <f t="shared" si="5"/>
        <v>13.118834452280925</v>
      </c>
      <c r="N67" s="48">
        <f t="shared" si="6"/>
        <v>24.961798979212602</v>
      </c>
      <c r="O67" s="48">
        <f t="shared" si="75"/>
        <v>4.8695043517603676</v>
      </c>
      <c r="P67" s="48">
        <f t="shared" si="76"/>
        <v>-9.3900619682332653</v>
      </c>
      <c r="Q67" s="48">
        <f t="shared" si="77"/>
        <v>11.39339119297864</v>
      </c>
      <c r="R67" s="68"/>
      <c r="S67" s="51"/>
    </row>
    <row r="68" spans="1:19" ht="12.75" customHeight="1" x14ac:dyDescent="0.2">
      <c r="A68" s="162"/>
      <c r="B68" s="42" t="s">
        <v>15</v>
      </c>
      <c r="C68" s="69">
        <v>377519.57666666666</v>
      </c>
      <c r="D68" s="44">
        <v>118845.23333333334</v>
      </c>
      <c r="E68" s="44">
        <v>258674.34333333335</v>
      </c>
      <c r="F68" s="48">
        <f t="shared" si="0"/>
        <v>14.02154133263358</v>
      </c>
      <c r="G68" s="48">
        <f t="shared" si="1"/>
        <v>36.356550635610319</v>
      </c>
      <c r="H68" s="48">
        <f t="shared" si="2"/>
        <v>6.0413416684820254</v>
      </c>
      <c r="I68" s="48">
        <f>100*(SUM(C62:C68)/SUM(C50:C56)-1)</f>
        <v>8.1408943698106917</v>
      </c>
      <c r="J68" s="48">
        <f t="shared" ref="J68" si="84">100*(SUM(D62:D68)/SUM(D50:D56)-1)</f>
        <v>3.2680460069108852</v>
      </c>
      <c r="K68" s="48">
        <f t="shared" ref="K68" si="85">100*(SUM(E62:E68)/SUM(E50:E56)-1)</f>
        <v>10.137024740167377</v>
      </c>
      <c r="L68" s="48">
        <f t="shared" si="4"/>
        <v>9.737884234427252</v>
      </c>
      <c r="M68" s="48">
        <f t="shared" si="5"/>
        <v>19.962295128884968</v>
      </c>
      <c r="N68" s="48">
        <f t="shared" si="6"/>
        <v>5.6026807630693121</v>
      </c>
      <c r="O68" s="48">
        <f t="shared" si="75"/>
        <v>5.2303671334403168</v>
      </c>
      <c r="P68" s="48">
        <f t="shared" si="76"/>
        <v>-6.8708554260843542</v>
      </c>
      <c r="Q68" s="48">
        <f t="shared" si="77"/>
        <v>10.657113255801054</v>
      </c>
      <c r="R68" s="68"/>
      <c r="S68" s="51"/>
    </row>
    <row r="69" spans="1:19" ht="12.75" customHeight="1" x14ac:dyDescent="0.2">
      <c r="A69" s="162"/>
      <c r="B69" s="42" t="s">
        <v>16</v>
      </c>
      <c r="C69" s="69">
        <v>347983.53</v>
      </c>
      <c r="D69" s="44">
        <v>103426</v>
      </c>
      <c r="E69" s="44">
        <v>244557.53</v>
      </c>
      <c r="F69" s="48">
        <f t="shared" si="0"/>
        <v>-7.8237125945777581</v>
      </c>
      <c r="G69" s="48">
        <f t="shared" si="1"/>
        <v>-12.974212680525399</v>
      </c>
      <c r="H69" s="48">
        <f t="shared" si="2"/>
        <v>-5.4573689649391017</v>
      </c>
      <c r="I69" s="48">
        <f>100*(SUM(C62:C69)/SUM(C50:C57)-1)</f>
        <v>8.703320160639505</v>
      </c>
      <c r="J69" s="48">
        <f t="shared" ref="J69" si="86">100*(SUM(D62:D69)/SUM(D50:D57)-1)</f>
        <v>6.533916784724414</v>
      </c>
      <c r="K69" s="48">
        <f t="shared" ref="K69" si="87">100*(SUM(E62:E69)/SUM(E50:E57)-1)</f>
        <v>9.5715119812032299</v>
      </c>
      <c r="L69" s="48">
        <f t="shared" si="4"/>
        <v>12.546146508352241</v>
      </c>
      <c r="M69" s="48">
        <f t="shared" si="5"/>
        <v>32.152490154181933</v>
      </c>
      <c r="N69" s="48">
        <f t="shared" si="6"/>
        <v>5.9014974297332934</v>
      </c>
      <c r="O69" s="48">
        <f t="shared" si="75"/>
        <v>6.6788364325253813</v>
      </c>
      <c r="P69" s="48">
        <f t="shared" si="76"/>
        <v>-1.2657571570372395</v>
      </c>
      <c r="Q69" s="48">
        <f t="shared" si="77"/>
        <v>10.085265392753051</v>
      </c>
      <c r="R69" s="68"/>
      <c r="S69" s="51"/>
    </row>
    <row r="70" spans="1:19" ht="12.75" customHeight="1" x14ac:dyDescent="0.2">
      <c r="A70" s="162"/>
      <c r="B70" s="42" t="s">
        <v>17</v>
      </c>
      <c r="C70" s="69">
        <v>378184.1166666667</v>
      </c>
      <c r="D70" s="44">
        <v>110588.45333333334</v>
      </c>
      <c r="E70" s="44">
        <v>267595.66333333333</v>
      </c>
      <c r="F70" s="48">
        <f t="shared" si="0"/>
        <v>8.6787402457428655</v>
      </c>
      <c r="G70" s="48">
        <f t="shared" si="1"/>
        <v>6.9251961144522145</v>
      </c>
      <c r="H70" s="48">
        <f t="shared" si="2"/>
        <v>9.4203328490164893</v>
      </c>
      <c r="I70" s="48">
        <f>100*(SUM(C62:C70)/SUM(C50:C58)-1)</f>
        <v>9.3548447123549714</v>
      </c>
      <c r="J70" s="48">
        <f t="shared" ref="J70" si="88">100*(SUM(D62:D70)/SUM(D50:D58)-1)</f>
        <v>8.5565025898194591</v>
      </c>
      <c r="K70" s="48">
        <f t="shared" ref="K70" si="89">100*(SUM(E62:E70)/SUM(E50:E58)-1)</f>
        <v>9.6710834877349114</v>
      </c>
      <c r="L70" s="48">
        <f t="shared" si="4"/>
        <v>14.115946204554097</v>
      </c>
      <c r="M70" s="48">
        <f t="shared" si="5"/>
        <v>24.291139917174178</v>
      </c>
      <c r="N70" s="48">
        <f t="shared" si="6"/>
        <v>10.381472453820129</v>
      </c>
      <c r="O70" s="48">
        <f t="shared" si="75"/>
        <v>7.6259296865680559</v>
      </c>
      <c r="P70" s="48">
        <f t="shared" si="76"/>
        <v>2.9738740260052632</v>
      </c>
      <c r="Q70" s="48">
        <f t="shared" si="77"/>
        <v>9.5500889824650095</v>
      </c>
      <c r="R70" s="68"/>
      <c r="S70" s="51"/>
    </row>
    <row r="71" spans="1:19" ht="12.75" customHeight="1" x14ac:dyDescent="0.2">
      <c r="A71" s="162"/>
      <c r="B71" s="42" t="s">
        <v>18</v>
      </c>
      <c r="C71" s="69">
        <v>365714.39</v>
      </c>
      <c r="D71" s="44">
        <v>107378.04999999999</v>
      </c>
      <c r="E71" s="44">
        <v>258336.34000000003</v>
      </c>
      <c r="F71" s="48">
        <f t="shared" si="0"/>
        <v>-3.2972634537313361</v>
      </c>
      <c r="G71" s="48">
        <f t="shared" si="1"/>
        <v>-2.903018567098159</v>
      </c>
      <c r="H71" s="48">
        <f t="shared" si="2"/>
        <v>-3.460191849895311</v>
      </c>
      <c r="I71" s="48">
        <f>100*(SUM(C62:C71)/SUM(C50:C59)-1)</f>
        <v>9.492168108597987</v>
      </c>
      <c r="J71" s="48">
        <f t="shared" ref="J71" si="90">100*(SUM(D62:D71)/SUM(D50:D59)-1)</f>
        <v>9.8070815499648578</v>
      </c>
      <c r="K71" s="48">
        <f t="shared" ref="K71" si="91">100*(SUM(E62:E71)/SUM(E50:E59)-1)</f>
        <v>9.3683973885263061</v>
      </c>
      <c r="L71" s="48">
        <f t="shared" si="4"/>
        <v>10.635922658791452</v>
      </c>
      <c r="M71" s="48">
        <f t="shared" si="5"/>
        <v>20.796860642017755</v>
      </c>
      <c r="N71" s="48">
        <f t="shared" si="6"/>
        <v>6.8984371341406003</v>
      </c>
      <c r="O71" s="48">
        <f t="shared" si="75"/>
        <v>8.6001778253438346</v>
      </c>
      <c r="P71" s="48">
        <f t="shared" si="76"/>
        <v>7.4741087023894481</v>
      </c>
      <c r="Q71" s="48">
        <f t="shared" si="77"/>
        <v>9.049220018641325</v>
      </c>
      <c r="R71" s="68"/>
      <c r="S71" s="51"/>
    </row>
    <row r="72" spans="1:19" ht="12.75" customHeight="1" x14ac:dyDescent="0.2">
      <c r="A72" s="162"/>
      <c r="B72" s="42" t="s">
        <v>19</v>
      </c>
      <c r="C72" s="69">
        <v>330053.30999999994</v>
      </c>
      <c r="D72" s="44">
        <v>98801.95</v>
      </c>
      <c r="E72" s="44">
        <v>231251.35999999996</v>
      </c>
      <c r="F72" s="48">
        <f t="shared" si="0"/>
        <v>-9.7510737819203825</v>
      </c>
      <c r="G72" s="48">
        <f t="shared" si="1"/>
        <v>-7.9868278479633297</v>
      </c>
      <c r="H72" s="48">
        <f t="shared" si="2"/>
        <v>-10.484386362367781</v>
      </c>
      <c r="I72" s="48">
        <f>100*(SUM(C62:C72)/SUM(C50:C60)-1)</f>
        <v>9.6738756718737218</v>
      </c>
      <c r="J72" s="48">
        <f t="shared" ref="J72" si="92">100*(SUM(D62:D72)/SUM(D50:D60)-1)</f>
        <v>10.596654385766602</v>
      </c>
      <c r="K72" s="48">
        <f t="shared" ref="K72" si="93">100*(SUM(E62:E72)/SUM(E50:E60)-1)</f>
        <v>9.3113764099663108</v>
      </c>
      <c r="L72" s="48">
        <f t="shared" si="4"/>
        <v>11.567986618650149</v>
      </c>
      <c r="M72" s="48">
        <f t="shared" si="5"/>
        <v>18.861009416845253</v>
      </c>
      <c r="N72" s="48">
        <f t="shared" si="6"/>
        <v>8.7179487707038881</v>
      </c>
      <c r="O72" s="48">
        <f t="shared" si="75"/>
        <v>9.4536322140352134</v>
      </c>
      <c r="P72" s="48">
        <f t="shared" si="76"/>
        <v>10.13782629114921</v>
      </c>
      <c r="Q72" s="48">
        <f t="shared" si="77"/>
        <v>9.1850739985321894</v>
      </c>
      <c r="R72" s="68"/>
      <c r="S72" s="51"/>
    </row>
    <row r="73" spans="1:19" ht="12.75" customHeight="1" x14ac:dyDescent="0.2">
      <c r="A73" s="162"/>
      <c r="B73" s="42" t="s">
        <v>20</v>
      </c>
      <c r="C73" s="69">
        <v>305884.75</v>
      </c>
      <c r="D73" s="44">
        <v>89514.900000000009</v>
      </c>
      <c r="E73" s="44">
        <v>216369.85</v>
      </c>
      <c r="F73" s="48">
        <f t="shared" si="0"/>
        <v>-7.3226231241249939</v>
      </c>
      <c r="G73" s="48">
        <f t="shared" si="1"/>
        <v>-9.3996626584799117</v>
      </c>
      <c r="H73" s="48">
        <f t="shared" si="2"/>
        <v>-6.4352097215774062</v>
      </c>
      <c r="I73" s="48">
        <f>100*(SUM(C62:C73)/SUM(C50:C61)-1)</f>
        <v>9.4360000036982417</v>
      </c>
      <c r="J73" s="48">
        <f t="shared" ref="J73" si="94">100*(SUM(D62:D73)/SUM(D50:D61)-1)</f>
        <v>10.858770760113746</v>
      </c>
      <c r="K73" s="48">
        <f t="shared" ref="K73" si="95">100*(SUM(E62:E73)/SUM(E50:E61)-1)</f>
        <v>8.8789005592229131</v>
      </c>
      <c r="L73" s="48">
        <f t="shared" si="4"/>
        <v>6.6334930180137253</v>
      </c>
      <c r="M73" s="48">
        <f t="shared" si="5"/>
        <v>14.041748655720587</v>
      </c>
      <c r="N73" s="48">
        <f t="shared" si="6"/>
        <v>3.8427061142825236</v>
      </c>
      <c r="O73" s="48">
        <f t="shared" si="75"/>
        <v>9.4360000036982417</v>
      </c>
      <c r="P73" s="48">
        <f t="shared" si="76"/>
        <v>10.858770760113746</v>
      </c>
      <c r="Q73" s="48">
        <f t="shared" si="77"/>
        <v>8.8789005592229131</v>
      </c>
      <c r="R73" s="68"/>
      <c r="S73" s="51"/>
    </row>
    <row r="74" spans="1:19" ht="12.75" customHeight="1" x14ac:dyDescent="0.2">
      <c r="A74" s="162">
        <v>2016</v>
      </c>
      <c r="B74" s="42" t="s">
        <v>9</v>
      </c>
      <c r="C74" s="69">
        <v>257910.51300000004</v>
      </c>
      <c r="D74" s="44">
        <v>73728.160000000003</v>
      </c>
      <c r="E74" s="44">
        <v>184182.35300000003</v>
      </c>
      <c r="F74" s="48">
        <f t="shared" si="0"/>
        <v>-15.683762266670687</v>
      </c>
      <c r="G74" s="48">
        <f t="shared" si="1"/>
        <v>-17.635879613338123</v>
      </c>
      <c r="H74" s="48">
        <f t="shared" si="2"/>
        <v>-14.876147023256692</v>
      </c>
      <c r="I74" s="48">
        <f>100*(SUM(C74)/SUM(C62)-1)</f>
        <v>-1.369518850218443</v>
      </c>
      <c r="J74" s="48">
        <f t="shared" ref="J74" si="96">100*(SUM(D74)/SUM(D62)-1)</f>
        <v>1.3563642882359561</v>
      </c>
      <c r="K74" s="48">
        <f t="shared" ref="K74" si="97">100*(SUM(E74)/SUM(E62)-1)</f>
        <v>-2.420033834035562</v>
      </c>
      <c r="L74" s="48">
        <f t="shared" si="4"/>
        <v>-1.369518850218443</v>
      </c>
      <c r="M74" s="48">
        <f t="shared" si="5"/>
        <v>1.3563642882359561</v>
      </c>
      <c r="N74" s="48">
        <f t="shared" si="6"/>
        <v>-2.420033834035562</v>
      </c>
      <c r="O74" s="48">
        <f t="shared" si="75"/>
        <v>9.1939879006260448</v>
      </c>
      <c r="P74" s="48">
        <f t="shared" si="76"/>
        <v>10.910203444591215</v>
      </c>
      <c r="Q74" s="48">
        <f t="shared" si="77"/>
        <v>8.5228493004921404</v>
      </c>
      <c r="R74" s="68"/>
      <c r="S74" s="51"/>
    </row>
    <row r="75" spans="1:19" ht="12.75" customHeight="1" x14ac:dyDescent="0.2">
      <c r="A75" s="162"/>
      <c r="B75" s="42" t="s">
        <v>10</v>
      </c>
      <c r="C75" s="69">
        <v>340289.28000000003</v>
      </c>
      <c r="D75" s="44">
        <v>100066.79999999999</v>
      </c>
      <c r="E75" s="44">
        <v>240222.48</v>
      </c>
      <c r="F75" s="48">
        <f t="shared" si="0"/>
        <v>31.940833292049618</v>
      </c>
      <c r="G75" s="48">
        <f t="shared" si="1"/>
        <v>35.723989314259285</v>
      </c>
      <c r="H75" s="48">
        <f t="shared" si="2"/>
        <v>30.426436673876122</v>
      </c>
      <c r="I75" s="48">
        <f>100*(SUM(C74:C75)/SUM(C62:C63)-1)</f>
        <v>4.810074165246947</v>
      </c>
      <c r="J75" s="48">
        <f t="shared" ref="J75" si="98">100*(SUM(D74:D75)/SUM(D62:D63)-1)</f>
        <v>13.045306486215003</v>
      </c>
      <c r="K75" s="48">
        <f t="shared" ref="K75" si="99">100*(SUM(E74:E75)/SUM(E62:E63)-1)</f>
        <v>1.7739684729261684</v>
      </c>
      <c r="L75" s="48">
        <f t="shared" si="4"/>
        <v>10.035255357153549</v>
      </c>
      <c r="M75" s="48">
        <f t="shared" si="5"/>
        <v>23.54278404641974</v>
      </c>
      <c r="N75" s="48">
        <f t="shared" si="6"/>
        <v>5.2420695987668298</v>
      </c>
      <c r="O75" s="48">
        <f t="shared" si="75"/>
        <v>9.298356469870761</v>
      </c>
      <c r="P75" s="48">
        <f t="shared" si="76"/>
        <v>13.548988322417731</v>
      </c>
      <c r="Q75" s="48">
        <f t="shared" si="77"/>
        <v>7.6675202142333143</v>
      </c>
      <c r="R75" s="68"/>
      <c r="S75" s="51"/>
    </row>
    <row r="76" spans="1:19" ht="12.75" customHeight="1" x14ac:dyDescent="0.2">
      <c r="A76" s="162"/>
      <c r="B76" s="42" t="s">
        <v>11</v>
      </c>
      <c r="C76" s="69">
        <v>325866.96999999991</v>
      </c>
      <c r="D76" s="44">
        <v>90958.65</v>
      </c>
      <c r="E76" s="44">
        <v>234908.31999999992</v>
      </c>
      <c r="F76" s="48">
        <f t="shared" si="0"/>
        <v>-4.2382498796318613</v>
      </c>
      <c r="G76" s="48">
        <f t="shared" si="1"/>
        <v>-9.1020698173620023</v>
      </c>
      <c r="H76" s="48">
        <f t="shared" si="2"/>
        <v>-2.2121826400260725</v>
      </c>
      <c r="I76" s="48">
        <f>100*(SUM(C74:C76)/SUM(C62:C64)-1)</f>
        <v>1.7669399569886668</v>
      </c>
      <c r="J76" s="48">
        <f t="shared" ref="J76" si="100">100*(SUM(D74:D76)/SUM(D62:D64)-1)</f>
        <v>7.6715759071025458</v>
      </c>
      <c r="K76" s="48">
        <f t="shared" ref="K76" si="101">100*(SUM(E74:E76)/SUM(E62:E64)-1)</f>
        <v>-0.42580940077117102</v>
      </c>
      <c r="L76" s="48">
        <f t="shared" si="4"/>
        <v>-3.3827227922193503</v>
      </c>
      <c r="M76" s="48">
        <f t="shared" si="5"/>
        <v>-1.2936571931877139</v>
      </c>
      <c r="N76" s="48">
        <f t="shared" si="6"/>
        <v>-4.1680720702374163</v>
      </c>
      <c r="O76" s="48">
        <f t="shared" si="75"/>
        <v>8.2965826510361218</v>
      </c>
      <c r="P76" s="48">
        <f t="shared" si="76"/>
        <v>13.642514303226694</v>
      </c>
      <c r="Q76" s="48">
        <f t="shared" si="77"/>
        <v>6.2686955971486436</v>
      </c>
      <c r="R76" s="68"/>
      <c r="S76" s="51"/>
    </row>
    <row r="77" spans="1:19" ht="12.75" customHeight="1" x14ac:dyDescent="0.2">
      <c r="A77" s="162"/>
      <c r="B77" s="42" t="s">
        <v>12</v>
      </c>
      <c r="C77" s="69">
        <v>356670.09</v>
      </c>
      <c r="D77" s="44">
        <v>111414.74999999999</v>
      </c>
      <c r="E77" s="44">
        <v>245255.34000000003</v>
      </c>
      <c r="F77" s="48">
        <f t="shared" si="0"/>
        <v>9.4526671420549704</v>
      </c>
      <c r="G77" s="48">
        <f t="shared" si="1"/>
        <v>22.48944987639987</v>
      </c>
      <c r="H77" s="48">
        <f t="shared" si="2"/>
        <v>4.4047056315417388</v>
      </c>
      <c r="I77" s="48">
        <f>100*(SUM(C74:C77)/SUM(C62:C65)-1)</f>
        <v>3.9106620918063939</v>
      </c>
      <c r="J77" s="48">
        <f t="shared" ref="J77" si="102">100*(SUM(D74:D77)/SUM(D62:D65)-1)</f>
        <v>12.381109861377947</v>
      </c>
      <c r="K77" s="48">
        <f t="shared" ref="K77" si="103">100*(SUM(E74:E77)/SUM(E62:E65)-1)</f>
        <v>0.75267433723587018</v>
      </c>
      <c r="L77" s="48">
        <f t="shared" si="4"/>
        <v>9.9090111576554118</v>
      </c>
      <c r="M77" s="48">
        <f t="shared" si="5"/>
        <v>25.416724638894905</v>
      </c>
      <c r="N77" s="48">
        <f t="shared" si="6"/>
        <v>4.0635960052753939</v>
      </c>
      <c r="O77" s="48">
        <f t="shared" si="75"/>
        <v>8.6069419439423811</v>
      </c>
      <c r="P77" s="48">
        <f t="shared" si="76"/>
        <v>15.785532414260285</v>
      </c>
      <c r="Q77" s="48">
        <f t="shared" si="77"/>
        <v>5.9008333566669791</v>
      </c>
      <c r="R77" s="68"/>
      <c r="S77" s="51"/>
    </row>
    <row r="78" spans="1:19" ht="12.75" customHeight="1" x14ac:dyDescent="0.2">
      <c r="A78" s="162"/>
      <c r="B78" s="42" t="s">
        <v>13</v>
      </c>
      <c r="C78" s="69">
        <v>328660.27</v>
      </c>
      <c r="D78" s="44">
        <v>105947.2</v>
      </c>
      <c r="E78" s="44">
        <v>222713.07</v>
      </c>
      <c r="F78" s="48">
        <f t="shared" si="0"/>
        <v>-7.8531451852326573</v>
      </c>
      <c r="G78" s="48">
        <f t="shared" si="1"/>
        <v>-4.907384345430021</v>
      </c>
      <c r="H78" s="48">
        <f t="shared" si="2"/>
        <v>-9.1913472709707396</v>
      </c>
      <c r="I78" s="48">
        <f>100*(SUM(C74:C78)/SUM(C62:C66)-1)</f>
        <v>2.1223065514137662</v>
      </c>
      <c r="J78" s="48">
        <f t="shared" ref="J78" si="104">100*(SUM(D74:D78)/SUM(D62:D66)-1)</f>
        <v>12.649580192916666</v>
      </c>
      <c r="K78" s="48">
        <f t="shared" ref="K78" si="105">100*(SUM(E74:E78)/SUM(E62:E66)-1)</f>
        <v>-1.8023892410027442</v>
      </c>
      <c r="L78" s="48">
        <f t="shared" si="4"/>
        <v>-4.2962227774540507</v>
      </c>
      <c r="M78" s="48">
        <f t="shared" si="5"/>
        <v>13.613242152945793</v>
      </c>
      <c r="N78" s="48">
        <f t="shared" si="6"/>
        <v>-10.97231771327648</v>
      </c>
      <c r="O78" s="48">
        <f t="shared" si="75"/>
        <v>8.0020688704821161</v>
      </c>
      <c r="P78" s="48">
        <f t="shared" si="76"/>
        <v>17.222294066800693</v>
      </c>
      <c r="Q78" s="48">
        <f t="shared" si="77"/>
        <v>4.5436098954353188</v>
      </c>
      <c r="R78" s="68"/>
      <c r="S78" s="51"/>
    </row>
    <row r="79" spans="1:19" ht="12.75" customHeight="1" x14ac:dyDescent="0.2">
      <c r="A79" s="162"/>
      <c r="B79" s="42" t="s">
        <v>14</v>
      </c>
      <c r="C79" s="69">
        <v>344715.16957107245</v>
      </c>
      <c r="D79" s="44">
        <v>113921.07895025116</v>
      </c>
      <c r="E79" s="44">
        <v>230794.09062082125</v>
      </c>
      <c r="F79" s="48">
        <f t="shared" ref="F79:F113" si="106">100*(C79/C78-1)</f>
        <v>4.884952954938071</v>
      </c>
      <c r="G79" s="48">
        <f t="shared" ref="G79:G113" si="107">100*(D79/D78-1)</f>
        <v>7.526276249161068</v>
      </c>
      <c r="H79" s="48">
        <f t="shared" ref="H79:H113" si="108">100*(E79/E78-1)</f>
        <v>3.6284447162536315</v>
      </c>
      <c r="I79" s="48">
        <f>100*(SUM(C74:C79)/SUM(C62:C67)-1)</f>
        <v>2.4680434133746543</v>
      </c>
      <c r="J79" s="48">
        <f t="shared" ref="J79" si="109">100*(SUM(D74:D79)/SUM(D62:D67)-1)</f>
        <v>15.704754199713133</v>
      </c>
      <c r="K79" s="48">
        <f t="shared" ref="K79" si="110">100*(SUM(E74:E79)/SUM(E62:E67)-1)</f>
        <v>-2.4307683736289998</v>
      </c>
      <c r="L79" s="48">
        <f t="shared" si="4"/>
        <v>4.1136867716356829</v>
      </c>
      <c r="M79" s="48">
        <f t="shared" si="5"/>
        <v>30.706843973912989</v>
      </c>
      <c r="N79" s="48">
        <f t="shared" si="6"/>
        <v>-5.3879302322157541</v>
      </c>
      <c r="O79" s="48">
        <f t="shared" si="75"/>
        <v>6.6899811092354211</v>
      </c>
      <c r="P79" s="48">
        <f t="shared" si="76"/>
        <v>18.667568626544039</v>
      </c>
      <c r="Q79" s="48">
        <f t="shared" si="77"/>
        <v>2.2325374479014171</v>
      </c>
      <c r="R79" s="68"/>
      <c r="S79" s="51"/>
    </row>
    <row r="80" spans="1:19" ht="12.75" customHeight="1" x14ac:dyDescent="0.2">
      <c r="A80" s="162"/>
      <c r="B80" s="42" t="s">
        <v>15</v>
      </c>
      <c r="C80" s="69">
        <v>314669.71197460871</v>
      </c>
      <c r="D80" s="44">
        <v>101753.15000000001</v>
      </c>
      <c r="E80" s="44">
        <v>212916.56197460869</v>
      </c>
      <c r="F80" s="48">
        <f t="shared" si="106"/>
        <v>-8.7160241987172089</v>
      </c>
      <c r="G80" s="48">
        <f t="shared" si="107"/>
        <v>-10.681016245961672</v>
      </c>
      <c r="H80" s="48">
        <f t="shared" si="108"/>
        <v>-7.74609462405349</v>
      </c>
      <c r="I80" s="48">
        <f>100*(SUM(C74:C80)/SUM(C62:C68)-1)</f>
        <v>-0.69086022023295834</v>
      </c>
      <c r="J80" s="48">
        <f t="shared" ref="J80" si="111">100*(SUM(D74:D80)/SUM(D62:D68)-1)</f>
        <v>10.064769425249253</v>
      </c>
      <c r="K80" s="48">
        <f t="shared" ref="K80" si="112">100*(SUM(E74:E80)/SUM(E62:E68)-1)</f>
        <v>-4.8220435138736306</v>
      </c>
      <c r="L80" s="48">
        <f t="shared" si="4"/>
        <v>-16.648107429817248</v>
      </c>
      <c r="M80" s="48">
        <f t="shared" si="5"/>
        <v>-14.381799634650882</v>
      </c>
      <c r="N80" s="48">
        <f t="shared" si="6"/>
        <v>-17.689338946058598</v>
      </c>
      <c r="O80" s="48">
        <f t="shared" si="75"/>
        <v>4.1214341247971742</v>
      </c>
      <c r="P80" s="48">
        <f t="shared" si="76"/>
        <v>14.811030647572675</v>
      </c>
      <c r="Q80" s="48">
        <f t="shared" si="77"/>
        <v>8.7044421239101943E-2</v>
      </c>
      <c r="R80" s="68"/>
      <c r="S80" s="51"/>
    </row>
    <row r="81" spans="1:19" ht="12.75" customHeight="1" x14ac:dyDescent="0.2">
      <c r="A81" s="162"/>
      <c r="B81" s="42" t="s">
        <v>16</v>
      </c>
      <c r="C81" s="69">
        <v>348085.31975721859</v>
      </c>
      <c r="D81" s="44">
        <v>112071.03</v>
      </c>
      <c r="E81" s="44">
        <v>236014.28975721856</v>
      </c>
      <c r="F81" s="48">
        <f t="shared" si="106"/>
        <v>10.619264108045524</v>
      </c>
      <c r="G81" s="48">
        <f t="shared" si="107"/>
        <v>10.140108684596004</v>
      </c>
      <c r="H81" s="48">
        <f t="shared" si="108"/>
        <v>10.848253216377035</v>
      </c>
      <c r="I81" s="48">
        <f>100*(SUM(C74:C81)/SUM(C62:C69)-1)</f>
        <v>-0.59567225459796758</v>
      </c>
      <c r="J81" s="48">
        <f t="shared" ref="J81" si="113">100*(SUM(D74:D81)/SUM(D62:D69)-1)</f>
        <v>9.8254771092593849</v>
      </c>
      <c r="K81" s="48">
        <f t="shared" ref="K81" si="114">100*(SUM(E74:E81)/SUM(E62:E69)-1)</f>
        <v>-4.6505824356934404</v>
      </c>
      <c r="L81" s="48">
        <f t="shared" si="4"/>
        <v>2.9251314629341607E-2</v>
      </c>
      <c r="M81" s="48">
        <f t="shared" si="5"/>
        <v>8.3586622319339341</v>
      </c>
      <c r="N81" s="48">
        <f t="shared" si="6"/>
        <v>-3.4933458163326381</v>
      </c>
      <c r="O81" s="48">
        <f t="shared" si="75"/>
        <v>3.0823160869860811</v>
      </c>
      <c r="P81" s="48">
        <f t="shared" si="76"/>
        <v>12.931053021916416</v>
      </c>
      <c r="Q81" s="48">
        <f t="shared" si="77"/>
        <v>-0.70513292127557525</v>
      </c>
      <c r="R81" s="68"/>
      <c r="S81" s="51"/>
    </row>
    <row r="82" spans="1:19" ht="12.75" customHeight="1" x14ac:dyDescent="0.2">
      <c r="A82" s="162"/>
      <c r="B82" s="42" t="s">
        <v>17</v>
      </c>
      <c r="C82" s="69">
        <v>326754.09999999998</v>
      </c>
      <c r="D82" s="44">
        <v>97340.65</v>
      </c>
      <c r="E82" s="44">
        <v>229413.45</v>
      </c>
      <c r="F82" s="48">
        <f t="shared" si="106"/>
        <v>-6.128158398664052</v>
      </c>
      <c r="G82" s="48">
        <f t="shared" si="107"/>
        <v>-13.143789255796079</v>
      </c>
      <c r="H82" s="48">
        <f t="shared" si="108"/>
        <v>-2.796796653291056</v>
      </c>
      <c r="I82" s="48">
        <f>100*(SUM(C74:C82)/SUM(C62:C70)-1)</f>
        <v>-2.2290712318178585</v>
      </c>
      <c r="J82" s="48">
        <f t="shared" ref="J82" si="115">100*(SUM(D74:D82)/SUM(D62:D70)-1)</f>
        <v>6.9818716658513802</v>
      </c>
      <c r="K82" s="48">
        <f t="shared" ref="K82" si="116">100*(SUM(E74:E82)/SUM(E62:E70)-1)</f>
        <v>-5.840623246747267</v>
      </c>
      <c r="L82" s="48">
        <f t="shared" si="4"/>
        <v>-13.599200601012384</v>
      </c>
      <c r="M82" s="48">
        <f t="shared" si="5"/>
        <v>-11.979373012300032</v>
      </c>
      <c r="N82" s="48">
        <f t="shared" si="6"/>
        <v>-14.268621866928854</v>
      </c>
      <c r="O82" s="48">
        <f t="shared" si="75"/>
        <v>0.54273273052356519</v>
      </c>
      <c r="P82" s="48">
        <f t="shared" si="76"/>
        <v>9.5031428008459642</v>
      </c>
      <c r="Q82" s="48">
        <f t="shared" si="77"/>
        <v>-2.940947817844719</v>
      </c>
      <c r="R82" s="68"/>
      <c r="S82" s="51"/>
    </row>
    <row r="83" spans="1:19" ht="12.75" customHeight="1" x14ac:dyDescent="0.2">
      <c r="A83" s="162"/>
      <c r="B83" s="42" t="s">
        <v>18</v>
      </c>
      <c r="C83" s="69">
        <v>309538.85000000003</v>
      </c>
      <c r="D83" s="44">
        <v>91466.05</v>
      </c>
      <c r="E83" s="44">
        <v>218072.80000000002</v>
      </c>
      <c r="F83" s="48">
        <f t="shared" si="106"/>
        <v>-5.2685643424213886</v>
      </c>
      <c r="G83" s="48">
        <f t="shared" si="107"/>
        <v>-6.0350942797279377</v>
      </c>
      <c r="H83" s="48">
        <f t="shared" si="108"/>
        <v>-4.9433239419920616</v>
      </c>
      <c r="I83" s="48">
        <f>100*(SUM(C74:C83)/SUM(C62:C71)-1)</f>
        <v>-3.651380037365537</v>
      </c>
      <c r="J83" s="48">
        <f t="shared" ref="J83" si="117">100*(SUM(D74:D83)/SUM(D62:D71)-1)</f>
        <v>4.5316261689972048</v>
      </c>
      <c r="K83" s="48">
        <f t="shared" ref="K83" si="118">100*(SUM(E74:E83)/SUM(E62:E71)-1)</f>
        <v>-6.8804548046995979</v>
      </c>
      <c r="L83" s="48">
        <f t="shared" si="4"/>
        <v>-15.360494838608885</v>
      </c>
      <c r="M83" s="48">
        <f t="shared" si="5"/>
        <v>-14.818671041241661</v>
      </c>
      <c r="N83" s="48">
        <f t="shared" si="6"/>
        <v>-15.58570505411666</v>
      </c>
      <c r="O83" s="48">
        <f t="shared" si="75"/>
        <v>-1.7689869581169915</v>
      </c>
      <c r="P83" s="48">
        <f t="shared" si="76"/>
        <v>6.2662815166363517</v>
      </c>
      <c r="Q83" s="48">
        <f t="shared" si="77"/>
        <v>-4.926926278644272</v>
      </c>
      <c r="R83" s="68"/>
      <c r="S83" s="51"/>
    </row>
    <row r="84" spans="1:19" ht="12.75" customHeight="1" x14ac:dyDescent="0.2">
      <c r="A84" s="162"/>
      <c r="B84" s="42" t="s">
        <v>19</v>
      </c>
      <c r="C84" s="69">
        <v>305548.30000000005</v>
      </c>
      <c r="D84" s="44">
        <v>94953</v>
      </c>
      <c r="E84" s="44">
        <v>210595.30000000002</v>
      </c>
      <c r="F84" s="48">
        <f t="shared" si="106"/>
        <v>-1.2891919705717014</v>
      </c>
      <c r="G84" s="48">
        <f t="shared" si="107"/>
        <v>3.812288821918064</v>
      </c>
      <c r="H84" s="48">
        <f t="shared" si="108"/>
        <v>-3.4289008074367855</v>
      </c>
      <c r="I84" s="48">
        <f>100*(SUM(C74:C84)/SUM(C62:C72)-1)</f>
        <v>-3.9873710702990617</v>
      </c>
      <c r="J84" s="48">
        <f t="shared" ref="J84" si="119">100*(SUM(D74:D84)/SUM(D62:D72)-1)</f>
        <v>3.7417875759494068</v>
      </c>
      <c r="K84" s="48">
        <f t="shared" ref="K84" si="120">100*(SUM(E74:E84)/SUM(E62:E72)-1)</f>
        <v>-7.0593512334369386</v>
      </c>
      <c r="L84" s="48">
        <f t="shared" si="4"/>
        <v>-7.4245612019464113</v>
      </c>
      <c r="M84" s="48">
        <f t="shared" si="5"/>
        <v>-3.8956214933004829</v>
      </c>
      <c r="N84" s="48">
        <f t="shared" si="6"/>
        <v>-8.9322977387029994</v>
      </c>
      <c r="O84" s="48">
        <f t="shared" si="75"/>
        <v>-3.2244388789572809</v>
      </c>
      <c r="P84" s="48">
        <f t="shared" si="76"/>
        <v>4.4555672599262852</v>
      </c>
      <c r="Q84" s="48">
        <f t="shared" si="77"/>
        <v>-6.2652813857192342</v>
      </c>
      <c r="R84" s="68"/>
      <c r="S84" s="51"/>
    </row>
    <row r="85" spans="1:19" ht="12.75" customHeight="1" x14ac:dyDescent="0.2">
      <c r="A85" s="162"/>
      <c r="B85" s="42" t="s">
        <v>20</v>
      </c>
      <c r="C85" s="69">
        <v>294323.31516314833</v>
      </c>
      <c r="D85" s="44">
        <v>85951.09</v>
      </c>
      <c r="E85" s="44">
        <v>208372.22516314837</v>
      </c>
      <c r="F85" s="48">
        <f t="shared" si="106"/>
        <v>-3.6737186352703399</v>
      </c>
      <c r="G85" s="48">
        <f t="shared" si="107"/>
        <v>-9.4803850325950734</v>
      </c>
      <c r="H85" s="48">
        <f t="shared" si="108"/>
        <v>-1.0556146489744345</v>
      </c>
      <c r="I85" s="48">
        <f>100*(SUM(C74:C85)/SUM(C62:C73)-1)</f>
        <v>-3.9715369678130941</v>
      </c>
      <c r="J85" s="48">
        <f t="shared" ref="J85" si="121">100*(SUM(D74:D85)/SUM(D62:D73)-1)</f>
        <v>3.1373174026957606</v>
      </c>
      <c r="K85" s="48">
        <f t="shared" ref="K85" si="122">100*(SUM(E74:E85)/SUM(E62:E73)-1)</f>
        <v>-6.8056929240793984</v>
      </c>
      <c r="L85" s="48">
        <f t="shared" si="4"/>
        <v>-3.7796702309780605</v>
      </c>
      <c r="M85" s="48">
        <f t="shared" si="5"/>
        <v>-3.9812478146096453</v>
      </c>
      <c r="N85" s="48">
        <f t="shared" si="6"/>
        <v>-3.6962750756871388</v>
      </c>
      <c r="O85" s="48">
        <f t="shared" si="75"/>
        <v>-3.9715369678130941</v>
      </c>
      <c r="P85" s="48">
        <f t="shared" si="76"/>
        <v>3.1373174026957606</v>
      </c>
      <c r="Q85" s="48">
        <f t="shared" si="77"/>
        <v>-6.8056929240793984</v>
      </c>
      <c r="R85" s="68"/>
      <c r="S85" s="51"/>
    </row>
    <row r="86" spans="1:19" ht="12.75" customHeight="1" x14ac:dyDescent="0.2">
      <c r="A86" s="162">
        <v>2017</v>
      </c>
      <c r="B86" s="42" t="s">
        <v>9</v>
      </c>
      <c r="C86" s="69">
        <v>252616.11999999997</v>
      </c>
      <c r="D86" s="44">
        <v>72680.399999999994</v>
      </c>
      <c r="E86" s="44">
        <v>179935.71999999997</v>
      </c>
      <c r="F86" s="48">
        <f t="shared" si="106"/>
        <v>-14.170537301820406</v>
      </c>
      <c r="G86" s="48">
        <f t="shared" si="107"/>
        <v>-15.439815830142468</v>
      </c>
      <c r="H86" s="48">
        <f t="shared" si="108"/>
        <v>-13.646974850359051</v>
      </c>
      <c r="I86" s="48">
        <f>100*(SUM(C86)/SUM(C74)-1)</f>
        <v>-2.0528023221760172</v>
      </c>
      <c r="J86" s="48">
        <f t="shared" ref="J86" si="123">100*(SUM(D86)/SUM(D74)-1)</f>
        <v>-1.421112367377686</v>
      </c>
      <c r="K86" s="48">
        <f t="shared" ref="K86" si="124">100*(SUM(E86)/SUM(E74)-1)</f>
        <v>-2.3056676879353644</v>
      </c>
      <c r="L86" s="48">
        <f t="shared" si="4"/>
        <v>-2.0528023221760172</v>
      </c>
      <c r="M86" s="48">
        <f t="shared" si="5"/>
        <v>-1.421112367377686</v>
      </c>
      <c r="N86" s="48">
        <f t="shared" si="6"/>
        <v>-2.3056676879353644</v>
      </c>
      <c r="O86" s="48">
        <f t="shared" si="75"/>
        <v>-4.017821165628721</v>
      </c>
      <c r="P86" s="48">
        <f t="shared" si="76"/>
        <v>2.9568862472685753</v>
      </c>
      <c r="Q86" s="48">
        <f t="shared" si="77"/>
        <v>-6.8053328376202042</v>
      </c>
      <c r="R86" s="68"/>
      <c r="S86" s="51"/>
    </row>
    <row r="87" spans="1:19" ht="12.75" customHeight="1" x14ac:dyDescent="0.2">
      <c r="A87" s="162"/>
      <c r="B87" s="42" t="s">
        <v>10</v>
      </c>
      <c r="C87" s="69">
        <v>297959.01</v>
      </c>
      <c r="D87" s="44">
        <v>88208.85</v>
      </c>
      <c r="E87" s="44">
        <v>209750.16000000003</v>
      </c>
      <c r="F87" s="48">
        <f t="shared" si="106"/>
        <v>17.949325640818191</v>
      </c>
      <c r="G87" s="48">
        <f t="shared" si="107"/>
        <v>21.3653887430449</v>
      </c>
      <c r="H87" s="48">
        <f t="shared" si="108"/>
        <v>16.569494928522289</v>
      </c>
      <c r="I87" s="48">
        <f>100*(SUM(C86:C87)/SUM(C74:C75)-1)</f>
        <v>-7.9613305717075145</v>
      </c>
      <c r="J87" s="48">
        <f t="shared" ref="J87" si="125">100*(SUM(D86:D87)/SUM(D74:D75)-1)</f>
        <v>-7.4258252368192945</v>
      </c>
      <c r="K87" s="48">
        <f t="shared" ref="K87" si="126">100*(SUM(E86:E87)/SUM(E74:E75)-1)</f>
        <v>-8.1806214963626616</v>
      </c>
      <c r="L87" s="48">
        <f t="shared" si="4"/>
        <v>-12.439495596217432</v>
      </c>
      <c r="M87" s="48">
        <f t="shared" si="5"/>
        <v>-11.850034177169633</v>
      </c>
      <c r="N87" s="48">
        <f t="shared" si="6"/>
        <v>-12.685040967023564</v>
      </c>
      <c r="O87" s="48">
        <f t="shared" si="75"/>
        <v>-5.8029881676587181</v>
      </c>
      <c r="P87" s="48">
        <f t="shared" si="76"/>
        <v>0.25089124929125184</v>
      </c>
      <c r="Q87" s="48">
        <f t="shared" si="77"/>
        <v>-8.2525544216822784</v>
      </c>
      <c r="R87" s="68"/>
      <c r="S87" s="51"/>
    </row>
    <row r="88" spans="1:19" ht="12.75" customHeight="1" x14ac:dyDescent="0.2">
      <c r="A88" s="162"/>
      <c r="B88" s="42" t="s">
        <v>11</v>
      </c>
      <c r="C88" s="69">
        <v>335544.54</v>
      </c>
      <c r="D88" s="44">
        <v>108207.44</v>
      </c>
      <c r="E88" s="44">
        <v>227337.09999999998</v>
      </c>
      <c r="F88" s="48">
        <f t="shared" si="106"/>
        <v>12.614329064927411</v>
      </c>
      <c r="G88" s="48">
        <f t="shared" si="107"/>
        <v>22.671863424134877</v>
      </c>
      <c r="H88" s="48">
        <f t="shared" si="108"/>
        <v>8.3847087411041521</v>
      </c>
      <c r="I88" s="48">
        <f>100*(SUM(C86:C88)/SUM(C74:C76)-1)</f>
        <v>-4.1065315320728768</v>
      </c>
      <c r="J88" s="48">
        <f t="shared" ref="J88" si="127">100*(SUM(D86:D88)/SUM(D74:D76)-1)</f>
        <v>1.6404233354929465</v>
      </c>
      <c r="K88" s="48">
        <f t="shared" ref="K88" si="128">100*(SUM(E86:E88)/SUM(E74:E76)-1)</f>
        <v>-6.4142771621605981</v>
      </c>
      <c r="L88" s="48">
        <f t="shared" si="4"/>
        <v>2.9697916300016836</v>
      </c>
      <c r="M88" s="48">
        <f t="shared" si="5"/>
        <v>18.963331140029016</v>
      </c>
      <c r="N88" s="48">
        <f t="shared" si="6"/>
        <v>-3.2230531468616985</v>
      </c>
      <c r="O88" s="48">
        <f t="shared" si="75"/>
        <v>-5.2959763016893646</v>
      </c>
      <c r="P88" s="48">
        <f t="shared" si="76"/>
        <v>1.8373891815895327</v>
      </c>
      <c r="Q88" s="48">
        <f t="shared" si="77"/>
        <v>-8.1896550889908539</v>
      </c>
      <c r="R88" s="68"/>
      <c r="S88" s="51"/>
    </row>
    <row r="89" spans="1:19" ht="12.75" customHeight="1" x14ac:dyDescent="0.2">
      <c r="A89" s="162"/>
      <c r="B89" s="42" t="s">
        <v>12</v>
      </c>
      <c r="C89" s="69">
        <v>274621.59999999998</v>
      </c>
      <c r="D89" s="44">
        <v>89514.7</v>
      </c>
      <c r="E89" s="44">
        <v>185106.89999999997</v>
      </c>
      <c r="F89" s="48">
        <f t="shared" si="106"/>
        <v>-18.156439082573062</v>
      </c>
      <c r="G89" s="48">
        <f t="shared" si="107"/>
        <v>-17.274911965387961</v>
      </c>
      <c r="H89" s="48">
        <f t="shared" si="108"/>
        <v>-18.576026526246714</v>
      </c>
      <c r="I89" s="48">
        <f>100*(SUM(C86:C89)/SUM(C74:C77)-1)</f>
        <v>-9.3692613528627895</v>
      </c>
      <c r="J89" s="48">
        <f t="shared" ref="J89" si="129">100*(SUM(D86:D89)/SUM(D74:D77)-1)</f>
        <v>-4.6673170492063658</v>
      </c>
      <c r="K89" s="48">
        <f t="shared" ref="K89" si="130">100*(SUM(E86:E89)/SUM(E74:E77)-1)</f>
        <v>-11.324583355790185</v>
      </c>
      <c r="L89" s="48">
        <f t="shared" si="4"/>
        <v>-23.004028737032598</v>
      </c>
      <c r="M89" s="48">
        <f t="shared" si="5"/>
        <v>-19.656329166470321</v>
      </c>
      <c r="N89" s="48">
        <f t="shared" si="6"/>
        <v>-24.524823802001638</v>
      </c>
      <c r="O89" s="48">
        <f t="shared" si="75"/>
        <v>-8.0665529022805664</v>
      </c>
      <c r="P89" s="48">
        <f t="shared" si="76"/>
        <v>-1.9507105666876412</v>
      </c>
      <c r="Q89" s="48">
        <f t="shared" si="77"/>
        <v>-10.5872301513539</v>
      </c>
      <c r="R89" s="68"/>
      <c r="S89" s="51"/>
    </row>
    <row r="90" spans="1:19" ht="12.75" customHeight="1" x14ac:dyDescent="0.2">
      <c r="A90" s="162"/>
      <c r="B90" s="42" t="s">
        <v>13</v>
      </c>
      <c r="C90" s="69">
        <v>309584.83999999997</v>
      </c>
      <c r="D90" s="44">
        <v>103813.91</v>
      </c>
      <c r="E90" s="44">
        <v>205770.93</v>
      </c>
      <c r="F90" s="48">
        <f t="shared" si="106"/>
        <v>12.731423893823358</v>
      </c>
      <c r="G90" s="48">
        <f t="shared" si="107"/>
        <v>15.974147262963513</v>
      </c>
      <c r="H90" s="48">
        <f t="shared" si="108"/>
        <v>11.163295371485349</v>
      </c>
      <c r="I90" s="48">
        <f>100*(SUM(C86:C90)/SUM(C74:C78)-1)</f>
        <v>-8.6411868775286838</v>
      </c>
      <c r="J90" s="48">
        <f t="shared" ref="J90" si="131">100*(SUM(D86:D90)/SUM(D74:D78)-1)</f>
        <v>-4.0841370064886418</v>
      </c>
      <c r="K90" s="48">
        <f t="shared" ref="K90" si="132">100*(SUM(E86:E90)/SUM(E74:E78)-1)</f>
        <v>-10.590145081615265</v>
      </c>
      <c r="L90" s="48">
        <f t="shared" ref="L90:L153" si="133">100*(C90/C78-1)</f>
        <v>-5.8039963272713324</v>
      </c>
      <c r="M90" s="48">
        <f t="shared" ref="M90:M153" si="134">100*(D90/D78-1)</f>
        <v>-2.0135407070691724</v>
      </c>
      <c r="N90" s="48">
        <f t="shared" ref="N90:N153" si="135">100*(E90/E78-1)</f>
        <v>-7.6071601904639019</v>
      </c>
      <c r="O90" s="48">
        <f t="shared" si="75"/>
        <v>-8.2027849859988571</v>
      </c>
      <c r="P90" s="48">
        <f t="shared" si="76"/>
        <v>-3.167942523795364</v>
      </c>
      <c r="Q90" s="48">
        <f t="shared" si="77"/>
        <v>-10.320364419207229</v>
      </c>
      <c r="R90" s="68"/>
      <c r="S90" s="51"/>
    </row>
    <row r="91" spans="1:19" ht="12.75" customHeight="1" x14ac:dyDescent="0.2">
      <c r="A91" s="162"/>
      <c r="B91" s="42" t="s">
        <v>14</v>
      </c>
      <c r="C91" s="69">
        <v>307642.15000000002</v>
      </c>
      <c r="D91" s="44">
        <v>98229.09</v>
      </c>
      <c r="E91" s="44">
        <v>209413.06</v>
      </c>
      <c r="F91" s="48">
        <f t="shared" si="106"/>
        <v>-0.62751457726416549</v>
      </c>
      <c r="G91" s="48">
        <f t="shared" si="107"/>
        <v>-5.3796451747169627</v>
      </c>
      <c r="H91" s="48">
        <f t="shared" si="108"/>
        <v>1.7699924863050498</v>
      </c>
      <c r="I91" s="48">
        <f>100*(SUM(C86:C91)/SUM(C74:C79)-1)</f>
        <v>-9.0140179374909817</v>
      </c>
      <c r="J91" s="48">
        <f t="shared" ref="J91" si="136">100*(SUM(D86:D91)/SUM(D74:D79)-1)</f>
        <v>-5.9362540216599591</v>
      </c>
      <c r="K91" s="48">
        <f t="shared" ref="K91" si="137">100*(SUM(E86:E91)/SUM(E74:E79)-1)</f>
        <v>-10.364796927588738</v>
      </c>
      <c r="L91" s="48">
        <f t="shared" si="133"/>
        <v>-10.754681790535125</v>
      </c>
      <c r="M91" s="48">
        <f t="shared" si="134"/>
        <v>-13.774438492725116</v>
      </c>
      <c r="N91" s="48">
        <f t="shared" si="135"/>
        <v>-9.2641152827213524</v>
      </c>
      <c r="O91" s="48">
        <f t="shared" si="75"/>
        <v>-9.4240333971829173</v>
      </c>
      <c r="P91" s="48">
        <f t="shared" si="76"/>
        <v>-6.5656085014339061</v>
      </c>
      <c r="Q91" s="48">
        <f t="shared" si="77"/>
        <v>-10.658803767618918</v>
      </c>
      <c r="R91" s="68"/>
      <c r="S91" s="51"/>
    </row>
    <row r="92" spans="1:19" ht="12.75" customHeight="1" x14ac:dyDescent="0.2">
      <c r="A92" s="162"/>
      <c r="B92" s="42" t="s">
        <v>15</v>
      </c>
      <c r="C92" s="69">
        <v>285205.71000000002</v>
      </c>
      <c r="D92" s="44">
        <v>91638.680000000022</v>
      </c>
      <c r="E92" s="44">
        <v>193567.03</v>
      </c>
      <c r="F92" s="48">
        <f t="shared" si="106"/>
        <v>-7.2930318553553253</v>
      </c>
      <c r="G92" s="48">
        <f t="shared" si="107"/>
        <v>-6.7092243244847083</v>
      </c>
      <c r="H92" s="48">
        <f t="shared" si="108"/>
        <v>-7.5668776340883426</v>
      </c>
      <c r="I92" s="48">
        <f>100*(SUM(C86:C92)/SUM(C74:C80)-1)</f>
        <v>-9.0624852512815153</v>
      </c>
      <c r="J92" s="48">
        <f t="shared" ref="J92" si="138">100*(SUM(D86:D92)/SUM(D74:D80)-1)</f>
        <v>-6.5201181889886879</v>
      </c>
      <c r="K92" s="48">
        <f t="shared" ref="K92" si="139">100*(SUM(E86:E92)/SUM(E74:E80)-1)</f>
        <v>-10.191731951691796</v>
      </c>
      <c r="L92" s="48">
        <f t="shared" si="133"/>
        <v>-9.3634693309746275</v>
      </c>
      <c r="M92" s="48">
        <f t="shared" si="134"/>
        <v>-9.94020332540072</v>
      </c>
      <c r="N92" s="48">
        <f t="shared" si="135"/>
        <v>-9.0878472746127699</v>
      </c>
      <c r="O92" s="48">
        <f t="shared" si="75"/>
        <v>-8.7368779140174944</v>
      </c>
      <c r="P92" s="48">
        <f t="shared" si="76"/>
        <v>-6.0806877381897495</v>
      </c>
      <c r="Q92" s="48">
        <f t="shared" si="77"/>
        <v>-9.886834515220178</v>
      </c>
      <c r="R92" s="68"/>
      <c r="S92" s="51"/>
    </row>
    <row r="93" spans="1:19" ht="12.75" customHeight="1" x14ac:dyDescent="0.2">
      <c r="A93" s="162"/>
      <c r="B93" s="42" t="s">
        <v>16</v>
      </c>
      <c r="C93" s="69">
        <v>299540.58</v>
      </c>
      <c r="D93" s="44">
        <v>98013.45</v>
      </c>
      <c r="E93" s="44">
        <v>201527.13000000003</v>
      </c>
      <c r="F93" s="48">
        <f t="shared" si="106"/>
        <v>5.0261511243936852</v>
      </c>
      <c r="G93" s="48">
        <f t="shared" si="107"/>
        <v>6.9564184032331999</v>
      </c>
      <c r="H93" s="48">
        <f t="shared" si="108"/>
        <v>4.1123222276025162</v>
      </c>
      <c r="I93" s="48">
        <f>100*(SUM(C86:C93)/SUM(C74:C81)-1)</f>
        <v>-9.7121001107919334</v>
      </c>
      <c r="J93" s="48">
        <f t="shared" ref="J93" si="140">100*(SUM(D86:D93)/SUM(D74:D81)-1)</f>
        <v>-7.3536461521185874</v>
      </c>
      <c r="K93" s="48">
        <f t="shared" ref="K93" si="141">100*(SUM(E86:E93)/SUM(E74:E81)-1)</f>
        <v>-10.769107625026052</v>
      </c>
      <c r="L93" s="48">
        <f t="shared" si="133"/>
        <v>-13.94621864291128</v>
      </c>
      <c r="M93" s="48">
        <f t="shared" si="134"/>
        <v>-12.543455699479168</v>
      </c>
      <c r="N93" s="48">
        <f t="shared" si="135"/>
        <v>-14.612318513719879</v>
      </c>
      <c r="O93" s="48">
        <f t="shared" si="75"/>
        <v>-9.9538216154889891</v>
      </c>
      <c r="P93" s="48">
        <f t="shared" si="76"/>
        <v>-7.9042324482864856</v>
      </c>
      <c r="Q93" s="48">
        <f t="shared" si="77"/>
        <v>-10.850258366880471</v>
      </c>
      <c r="R93" s="68"/>
      <c r="S93" s="51"/>
    </row>
    <row r="94" spans="1:19" ht="12.75" customHeight="1" x14ac:dyDescent="0.2">
      <c r="A94" s="162"/>
      <c r="B94" s="42" t="s">
        <v>17</v>
      </c>
      <c r="C94" s="69">
        <v>286087.33443246025</v>
      </c>
      <c r="D94" s="44">
        <v>90143.953333333324</v>
      </c>
      <c r="E94" s="44">
        <v>195943.38109912691</v>
      </c>
      <c r="F94" s="48">
        <f t="shared" si="106"/>
        <v>-4.4912931555182833</v>
      </c>
      <c r="G94" s="48">
        <f t="shared" si="107"/>
        <v>-8.0289967006228924</v>
      </c>
      <c r="H94" s="48">
        <f t="shared" si="108"/>
        <v>-2.7707182158913879</v>
      </c>
      <c r="I94" s="48">
        <f>100*(SUM(C86:C94)/SUM(C74:C82)-1)</f>
        <v>-10.015538595974782</v>
      </c>
      <c r="J94" s="48">
        <f t="shared" ref="J94" si="142">100*(SUM(D86:D94)/SUM(D74:D82)-1)</f>
        <v>-7.3579020649247155</v>
      </c>
      <c r="K94" s="48">
        <f t="shared" ref="K94" si="143">100*(SUM(E86:E94)/SUM(E74:E82)-1)</f>
        <v>-11.199484843686236</v>
      </c>
      <c r="L94" s="48">
        <f t="shared" si="133"/>
        <v>-12.445678743599464</v>
      </c>
      <c r="M94" s="48">
        <f t="shared" si="134"/>
        <v>-7.3933106740777577</v>
      </c>
      <c r="N94" s="48">
        <f t="shared" si="135"/>
        <v>-14.58941003715044</v>
      </c>
      <c r="O94" s="48">
        <f t="shared" si="75"/>
        <v>-9.8107643991047766</v>
      </c>
      <c r="P94" s="48">
        <f t="shared" si="76"/>
        <v>-7.4882390488488548</v>
      </c>
      <c r="Q94" s="48">
        <f t="shared" si="77"/>
        <v>-10.829499896010264</v>
      </c>
      <c r="R94" s="68"/>
      <c r="S94" s="51"/>
    </row>
    <row r="95" spans="1:19" ht="12.75" customHeight="1" x14ac:dyDescent="0.2">
      <c r="A95" s="162"/>
      <c r="B95" s="42" t="s">
        <v>18</v>
      </c>
      <c r="C95" s="69">
        <v>290687.69682632061</v>
      </c>
      <c r="D95" s="44">
        <v>95026.85</v>
      </c>
      <c r="E95" s="44">
        <v>195660.84682632057</v>
      </c>
      <c r="F95" s="48">
        <f t="shared" si="106"/>
        <v>1.6080272840412801</v>
      </c>
      <c r="G95" s="48">
        <f t="shared" si="107"/>
        <v>5.4167767067090589</v>
      </c>
      <c r="H95" s="48">
        <f t="shared" si="108"/>
        <v>-0.14419179215010569</v>
      </c>
      <c r="I95" s="48">
        <f>100*(SUM(C86:C95)/SUM(C74:C83)-1)</f>
        <v>-9.6420301059815916</v>
      </c>
      <c r="J95" s="48">
        <f t="shared" ref="J95" si="144">100*(SUM(D86:D95)/SUM(D74:D83)-1)</f>
        <v>-6.3274507699359495</v>
      </c>
      <c r="K95" s="48">
        <f t="shared" ref="K95" si="145">100*(SUM(E86:E95)/SUM(E74:E83)-1)</f>
        <v>-11.110281762161666</v>
      </c>
      <c r="L95" s="48">
        <f t="shared" si="133"/>
        <v>-6.0900766329265004</v>
      </c>
      <c r="M95" s="48">
        <f t="shared" si="134"/>
        <v>3.8930291621864122</v>
      </c>
      <c r="N95" s="48">
        <f t="shared" si="135"/>
        <v>-10.27728041905247</v>
      </c>
      <c r="O95" s="48">
        <f t="shared" si="75"/>
        <v>-8.9927563619617068</v>
      </c>
      <c r="P95" s="48">
        <f t="shared" si="76"/>
        <v>-5.9480948076306994</v>
      </c>
      <c r="Q95" s="48">
        <f t="shared" si="77"/>
        <v>-10.330215003630439</v>
      </c>
      <c r="R95" s="68"/>
      <c r="S95" s="51"/>
    </row>
    <row r="96" spans="1:19" ht="12.75" customHeight="1" x14ac:dyDescent="0.2">
      <c r="A96" s="162"/>
      <c r="B96" s="42" t="s">
        <v>19</v>
      </c>
      <c r="C96" s="69">
        <v>305336.70500000002</v>
      </c>
      <c r="D96" s="44">
        <v>96657.015000000014</v>
      </c>
      <c r="E96" s="44">
        <v>208679.69</v>
      </c>
      <c r="F96" s="48">
        <f t="shared" si="106"/>
        <v>5.0394317797467281</v>
      </c>
      <c r="G96" s="48">
        <f t="shared" si="107"/>
        <v>1.715478309551477</v>
      </c>
      <c r="H96" s="48">
        <f t="shared" si="108"/>
        <v>6.6537804496142661</v>
      </c>
      <c r="I96" s="48">
        <f>100*(SUM(C86:C96)/SUM(C74:C84)-1)</f>
        <v>-8.8201177896564342</v>
      </c>
      <c r="J96" s="48">
        <f t="shared" ref="J96" si="146">100*(SUM(D86:D96)/SUM(D74:D84)-1)</f>
        <v>-5.6222592344863482</v>
      </c>
      <c r="K96" s="48">
        <f t="shared" ref="K96" si="147">100*(SUM(E86:E96)/SUM(E74:E84)-1)</f>
        <v>-10.238827245101966</v>
      </c>
      <c r="L96" s="48">
        <f t="shared" si="133"/>
        <v>-6.9250917121788103E-2</v>
      </c>
      <c r="M96" s="48">
        <f t="shared" si="134"/>
        <v>1.794587848725171</v>
      </c>
      <c r="N96" s="48">
        <f t="shared" si="135"/>
        <v>-0.90961669135066758</v>
      </c>
      <c r="O96" s="48">
        <f t="shared" si="75"/>
        <v>-8.4211635111612893</v>
      </c>
      <c r="P96" s="48">
        <f t="shared" si="76"/>
        <v>-5.4981018719424624</v>
      </c>
      <c r="Q96" s="48">
        <f t="shared" si="77"/>
        <v>-9.710901362436541</v>
      </c>
      <c r="R96" s="68"/>
      <c r="S96" s="51"/>
    </row>
    <row r="97" spans="1:20" ht="12.75" customHeight="1" x14ac:dyDescent="0.2">
      <c r="A97" s="162"/>
      <c r="B97" s="42" t="s">
        <v>20</v>
      </c>
      <c r="C97" s="69">
        <v>269660.7327956215</v>
      </c>
      <c r="D97" s="44">
        <v>82554.09</v>
      </c>
      <c r="E97" s="44">
        <v>187106.64279562153</v>
      </c>
      <c r="F97" s="48">
        <f t="shared" si="106"/>
        <v>-11.684141349589305</v>
      </c>
      <c r="G97" s="48">
        <f t="shared" si="107"/>
        <v>-14.590689563504533</v>
      </c>
      <c r="H97" s="48">
        <f t="shared" si="108"/>
        <v>-10.337875815503883</v>
      </c>
      <c r="I97" s="48">
        <f>100*(SUM(C86:C97)/SUM(C74:C85)-1)</f>
        <v>-8.7864538919910409</v>
      </c>
      <c r="J97" s="48">
        <f t="shared" ref="J97" si="148">100*(SUM(D86:D97)/SUM(D74:D85)-1)</f>
        <v>-5.500571574002211</v>
      </c>
      <c r="K97" s="48">
        <f t="shared" ref="K97" si="149">100*(SUM(E86:E97)/SUM(E74:E85)-1)</f>
        <v>-10.236235480630739</v>
      </c>
      <c r="L97" s="48">
        <f t="shared" si="133"/>
        <v>-8.3794185159459573</v>
      </c>
      <c r="M97" s="48">
        <f t="shared" si="134"/>
        <v>-3.952247726003244</v>
      </c>
      <c r="N97" s="48">
        <f t="shared" si="135"/>
        <v>-10.205574351800772</v>
      </c>
      <c r="O97" s="48">
        <f t="shared" si="75"/>
        <v>-8.7864538919910409</v>
      </c>
      <c r="P97" s="48">
        <f t="shared" si="76"/>
        <v>-5.500571574002211</v>
      </c>
      <c r="Q97" s="48">
        <f t="shared" si="77"/>
        <v>-10.236235480630739</v>
      </c>
      <c r="R97" s="68"/>
      <c r="S97" s="51"/>
    </row>
    <row r="98" spans="1:20" ht="12.75" customHeight="1" x14ac:dyDescent="0.2">
      <c r="A98" s="162">
        <v>2018</v>
      </c>
      <c r="B98" s="42" t="s">
        <v>9</v>
      </c>
      <c r="C98" s="69">
        <v>240540.28499999997</v>
      </c>
      <c r="D98" s="44">
        <v>81505.2</v>
      </c>
      <c r="E98" s="44">
        <v>159035.08499999999</v>
      </c>
      <c r="F98" s="48">
        <f t="shared" si="106"/>
        <v>-10.798920366982834</v>
      </c>
      <c r="G98" s="48">
        <f t="shared" si="107"/>
        <v>-1.2705488001866438</v>
      </c>
      <c r="H98" s="48">
        <f t="shared" si="108"/>
        <v>-15.002972302957939</v>
      </c>
      <c r="I98" s="48">
        <f>100*(SUM(C98)/SUM(C86)-1)</f>
        <v>-4.780310536002208</v>
      </c>
      <c r="J98" s="48">
        <f t="shared" ref="J98" si="150">100*(SUM(D98)/SUM(D86)-1)</f>
        <v>12.141925470966042</v>
      </c>
      <c r="K98" s="48">
        <f t="shared" ref="K98" si="151">100*(SUM(E98)/SUM(E86)-1)</f>
        <v>-11.615611952979643</v>
      </c>
      <c r="L98" s="48">
        <f t="shared" si="133"/>
        <v>-4.780310536002208</v>
      </c>
      <c r="M98" s="48">
        <f t="shared" si="134"/>
        <v>12.141925470966042</v>
      </c>
      <c r="N98" s="48">
        <f t="shared" si="135"/>
        <v>-11.615611952979643</v>
      </c>
      <c r="O98" s="48">
        <f t="shared" si="75"/>
        <v>-8.9747887616764661</v>
      </c>
      <c r="P98" s="48">
        <f t="shared" si="76"/>
        <v>-4.667756249983201</v>
      </c>
      <c r="Q98" s="48">
        <f t="shared" si="77"/>
        <v>-10.876450150961913</v>
      </c>
      <c r="R98" s="68"/>
      <c r="S98" s="51"/>
    </row>
    <row r="99" spans="1:20" ht="12.75" customHeight="1" x14ac:dyDescent="0.2">
      <c r="A99" s="162"/>
      <c r="B99" s="42" t="s">
        <v>10</v>
      </c>
      <c r="C99" s="69">
        <v>282582.57</v>
      </c>
      <c r="D99" s="44">
        <v>92933.13</v>
      </c>
      <c r="E99" s="44">
        <v>189649.44</v>
      </c>
      <c r="F99" s="48">
        <f t="shared" si="106"/>
        <v>17.478271882815811</v>
      </c>
      <c r="G99" s="48">
        <f t="shared" si="107"/>
        <v>14.021105401863942</v>
      </c>
      <c r="H99" s="48">
        <f t="shared" si="108"/>
        <v>19.250063594457799</v>
      </c>
      <c r="I99" s="48">
        <f>100*(SUM(C98:C99)/SUM(C86:C87)-1)</f>
        <v>-4.9861087986302621</v>
      </c>
      <c r="J99" s="48">
        <f t="shared" ref="J99" si="152">100*(SUM(D98:D99)/SUM(D86:D87)-1)</f>
        <v>8.4213706012054921</v>
      </c>
      <c r="K99" s="48">
        <f t="shared" ref="K99" si="153">100*(SUM(E98:E99)/SUM(E86:E87)-1)</f>
        <v>-10.521642457253</v>
      </c>
      <c r="L99" s="48">
        <f t="shared" si="133"/>
        <v>-5.160589035384433</v>
      </c>
      <c r="M99" s="48">
        <f t="shared" si="134"/>
        <v>5.3557891300022531</v>
      </c>
      <c r="N99" s="48">
        <f t="shared" si="135"/>
        <v>-9.5831726659946437</v>
      </c>
      <c r="O99" s="48">
        <f t="shared" si="75"/>
        <v>-8.3663183324352737</v>
      </c>
      <c r="P99" s="48">
        <f t="shared" si="76"/>
        <v>-3.2938642203817925</v>
      </c>
      <c r="Q99" s="48">
        <f t="shared" si="77"/>
        <v>-10.609000923113488</v>
      </c>
      <c r="R99" s="68"/>
      <c r="S99" s="51"/>
    </row>
    <row r="100" spans="1:20" ht="12.75" customHeight="1" x14ac:dyDescent="0.2">
      <c r="A100" s="162"/>
      <c r="B100" s="42" t="s">
        <v>11</v>
      </c>
      <c r="C100" s="69">
        <v>282644.37704974331</v>
      </c>
      <c r="D100" s="44">
        <v>94503.62999999999</v>
      </c>
      <c r="E100" s="44">
        <v>188140.74704974334</v>
      </c>
      <c r="F100" s="48">
        <f t="shared" si="106"/>
        <v>2.1872208800166604E-2</v>
      </c>
      <c r="G100" s="48">
        <f t="shared" si="107"/>
        <v>1.6899247878555013</v>
      </c>
      <c r="H100" s="48">
        <f t="shared" si="108"/>
        <v>-0.7955166913525602</v>
      </c>
      <c r="I100" s="48">
        <f>100*(SUM(C98:C100)/SUM(C86:C88)-1)</f>
        <v>-9.0678991416877857</v>
      </c>
      <c r="J100" s="48">
        <f t="shared" ref="J100" si="154">100*(SUM(D98:D100)/SUM(D86:D88)-1)</f>
        <v>-5.7499778239555877E-2</v>
      </c>
      <c r="K100" s="48">
        <f t="shared" ref="K100" si="155">100*(SUM(E98:E100)/SUM(E86:E88)-1)</f>
        <v>-12.997523682222766</v>
      </c>
      <c r="L100" s="48">
        <f t="shared" si="133"/>
        <v>-15.765466769406133</v>
      </c>
      <c r="M100" s="48">
        <f t="shared" si="134"/>
        <v>-12.664387957057311</v>
      </c>
      <c r="N100" s="48">
        <f t="shared" si="135"/>
        <v>-17.241511812307209</v>
      </c>
      <c r="O100" s="48">
        <f t="shared" si="75"/>
        <v>-9.9853669232930482</v>
      </c>
      <c r="P100" s="48">
        <f t="shared" si="76"/>
        <v>-5.8603032181682391</v>
      </c>
      <c r="Q100" s="48">
        <f t="shared" si="77"/>
        <v>-11.841470220986638</v>
      </c>
      <c r="R100" s="68"/>
      <c r="S100" s="51"/>
    </row>
    <row r="101" spans="1:20" ht="12.75" customHeight="1" x14ac:dyDescent="0.2">
      <c r="A101" s="162"/>
      <c r="B101" s="42" t="s">
        <v>12</v>
      </c>
      <c r="C101" s="69">
        <v>290960.21308018256</v>
      </c>
      <c r="D101" s="44">
        <v>104007.59</v>
      </c>
      <c r="E101" s="44">
        <v>186952.62308018256</v>
      </c>
      <c r="F101" s="48">
        <f t="shared" si="106"/>
        <v>2.9421551269621427</v>
      </c>
      <c r="G101" s="48">
        <f t="shared" si="107"/>
        <v>10.05671422357004</v>
      </c>
      <c r="H101" s="48">
        <f t="shared" si="108"/>
        <v>-0.63150805351412931</v>
      </c>
      <c r="I101" s="48">
        <f>100*(SUM(C98:C101)/SUM(C86:C89)-1)</f>
        <v>-5.5149090089709807</v>
      </c>
      <c r="J101" s="48">
        <f t="shared" ref="J101" si="156">100*(SUM(D98:D101)/SUM(D86:D89)-1)</f>
        <v>3.9982444506294179</v>
      </c>
      <c r="K101" s="48">
        <f t="shared" ref="K101" si="157">100*(SUM(E98:E101)/SUM(E86:E89)-1)</f>
        <v>-9.7679922944740589</v>
      </c>
      <c r="L101" s="48">
        <f t="shared" si="133"/>
        <v>5.9495003598342588</v>
      </c>
      <c r="M101" s="48">
        <f t="shared" si="134"/>
        <v>16.19051396027691</v>
      </c>
      <c r="N101" s="48">
        <f t="shared" si="135"/>
        <v>0.99711198241805299</v>
      </c>
      <c r="O101" s="48">
        <f t="shared" si="75"/>
        <v>-7.5692570091613671</v>
      </c>
      <c r="P101" s="48">
        <f t="shared" si="76"/>
        <v>-2.8388670427352714</v>
      </c>
      <c r="Q101" s="48">
        <f t="shared" si="77"/>
        <v>-9.7072329190422515</v>
      </c>
      <c r="R101" s="68"/>
      <c r="S101" s="51"/>
    </row>
    <row r="102" spans="1:20" ht="12.75" customHeight="1" x14ac:dyDescent="0.2">
      <c r="A102" s="162"/>
      <c r="B102" s="42" t="s">
        <v>13</v>
      </c>
      <c r="C102" s="69">
        <v>298908.67000000004</v>
      </c>
      <c r="D102" s="44">
        <v>106911.19</v>
      </c>
      <c r="E102" s="44">
        <v>191997.48</v>
      </c>
      <c r="F102" s="48">
        <f t="shared" si="106"/>
        <v>2.7318019998930465</v>
      </c>
      <c r="G102" s="48">
        <f t="shared" si="107"/>
        <v>2.7917193350985414</v>
      </c>
      <c r="H102" s="48">
        <f t="shared" si="108"/>
        <v>2.6984681127762311</v>
      </c>
      <c r="I102" s="48">
        <f>100*(SUM(C98:C102)/SUM(C86:C90)-1)</f>
        <v>-5.0798251056069503</v>
      </c>
      <c r="J102" s="48">
        <f t="shared" ref="J102" si="158">100*(SUM(D98:D102)/SUM(D86:D90)-1)</f>
        <v>3.7704338408819815</v>
      </c>
      <c r="K102" s="48">
        <f t="shared" ref="K102" si="159">100*(SUM(E98:E102)/SUM(E86:E90)-1)</f>
        <v>-9.1403274961227581</v>
      </c>
      <c r="L102" s="48">
        <f t="shared" si="133"/>
        <v>-3.4485441858199239</v>
      </c>
      <c r="M102" s="48">
        <f t="shared" si="134"/>
        <v>2.9834922892317595</v>
      </c>
      <c r="N102" s="48">
        <f t="shared" si="135"/>
        <v>-6.6935839770952965</v>
      </c>
      <c r="O102" s="48">
        <f t="shared" si="75"/>
        <v>-7.3819800854390216</v>
      </c>
      <c r="P102" s="48">
        <f t="shared" si="76"/>
        <v>-2.3931310424156527</v>
      </c>
      <c r="Q102" s="48">
        <f t="shared" si="77"/>
        <v>-9.6475606577712032</v>
      </c>
      <c r="R102" s="68"/>
      <c r="S102" s="51"/>
    </row>
    <row r="103" spans="1:20" ht="12.75" customHeight="1" x14ac:dyDescent="0.2">
      <c r="A103" s="162"/>
      <c r="B103" s="42" t="s">
        <v>14</v>
      </c>
      <c r="C103" s="69">
        <v>285423.59435708076</v>
      </c>
      <c r="D103" s="44">
        <v>103748.65</v>
      </c>
      <c r="E103" s="44">
        <v>181674.94435708073</v>
      </c>
      <c r="F103" s="48">
        <f t="shared" si="106"/>
        <v>-4.5114367686020174</v>
      </c>
      <c r="G103" s="48">
        <f t="shared" si="107"/>
        <v>-2.9581000828818871</v>
      </c>
      <c r="H103" s="48">
        <f t="shared" si="108"/>
        <v>-5.3763912124884516</v>
      </c>
      <c r="I103" s="48">
        <f>100*(SUM(C98:C103)/SUM(C86:C91)-1)</f>
        <v>-5.4505219633669499</v>
      </c>
      <c r="J103" s="48">
        <f t="shared" ref="J103" si="160">100*(SUM(D98:D103)/SUM(D86:D91)-1)</f>
        <v>4.0943227074347943</v>
      </c>
      <c r="K103" s="48">
        <f t="shared" ref="K103" si="161">100*(SUM(E98:E103)/SUM(E86:E91)-1)</f>
        <v>-9.846560814508198</v>
      </c>
      <c r="L103" s="48">
        <f t="shared" si="133"/>
        <v>-7.2222078941130974</v>
      </c>
      <c r="M103" s="48">
        <f t="shared" si="134"/>
        <v>5.619068648605019</v>
      </c>
      <c r="N103" s="48">
        <f t="shared" si="135"/>
        <v>-13.245647450507271</v>
      </c>
      <c r="O103" s="48">
        <f t="shared" si="75"/>
        <v>-7.0524149347471754</v>
      </c>
      <c r="P103" s="48">
        <f t="shared" si="76"/>
        <v>-0.57210212710478991</v>
      </c>
      <c r="Q103" s="48">
        <f t="shared" si="77"/>
        <v>-9.9800057921138894</v>
      </c>
      <c r="R103" s="68"/>
      <c r="S103" s="51"/>
    </row>
    <row r="104" spans="1:20" ht="12.75" customHeight="1" x14ac:dyDescent="0.2">
      <c r="A104" s="162"/>
      <c r="B104" s="42" t="s">
        <v>15</v>
      </c>
      <c r="C104" s="69">
        <v>291166.29100368457</v>
      </c>
      <c r="D104" s="44">
        <v>105400.04999999999</v>
      </c>
      <c r="E104" s="44">
        <v>185766.24100368458</v>
      </c>
      <c r="F104" s="48">
        <f t="shared" si="106"/>
        <v>2.0119908655552132</v>
      </c>
      <c r="G104" s="48">
        <f t="shared" si="107"/>
        <v>1.5917315550611821</v>
      </c>
      <c r="H104" s="48">
        <f t="shared" si="108"/>
        <v>2.251987284808199</v>
      </c>
      <c r="I104" s="48">
        <f>100*(SUM(C98:C104)/SUM(C86:C92)-1)</f>
        <v>-4.408158053162559</v>
      </c>
      <c r="J104" s="48">
        <f t="shared" ref="J104" si="162">100*(SUM(D98:D104)/SUM(D86:D92)-1)</f>
        <v>5.6288149742262039</v>
      </c>
      <c r="K104" s="48">
        <f t="shared" ref="K104" si="163">100*(SUM(E98:E104)/SUM(E86:E92)-1)</f>
        <v>-9.0485553748235414</v>
      </c>
      <c r="L104" s="48">
        <f t="shared" si="133"/>
        <v>2.0899234463729988</v>
      </c>
      <c r="M104" s="48">
        <f t="shared" si="134"/>
        <v>15.016988459458336</v>
      </c>
      <c r="N104" s="48">
        <f t="shared" si="135"/>
        <v>-4.0300194699042553</v>
      </c>
      <c r="O104" s="48">
        <f t="shared" si="75"/>
        <v>-6.138162557478843</v>
      </c>
      <c r="P104" s="48">
        <f t="shared" si="76"/>
        <v>1.5281096941784256</v>
      </c>
      <c r="Q104" s="48">
        <f t="shared" si="77"/>
        <v>-9.5973427118684729</v>
      </c>
      <c r="R104" s="68"/>
      <c r="S104" s="51"/>
    </row>
    <row r="105" spans="1:20" ht="12.75" customHeight="1" x14ac:dyDescent="0.2">
      <c r="A105" s="162"/>
      <c r="B105" s="42" t="s">
        <v>16</v>
      </c>
      <c r="C105" s="69">
        <v>305803.17</v>
      </c>
      <c r="D105" s="44">
        <v>103675</v>
      </c>
      <c r="E105" s="44">
        <v>202128.16999999998</v>
      </c>
      <c r="F105" s="48">
        <f t="shared" si="106"/>
        <v>5.0269826722936894</v>
      </c>
      <c r="G105" s="48">
        <f t="shared" si="107"/>
        <v>-1.636669052813533</v>
      </c>
      <c r="H105" s="48">
        <f t="shared" si="108"/>
        <v>8.8078053945177537</v>
      </c>
      <c r="I105" s="48">
        <f>100*(SUM(C98:C105)/SUM(C86:C93)-1)</f>
        <v>-3.5842408262694692</v>
      </c>
      <c r="J105" s="48">
        <f t="shared" ref="J105" si="164">100*(SUM(D98:D105)/SUM(D86:D93)-1)</f>
        <v>5.6480810002823789</v>
      </c>
      <c r="K105" s="48">
        <f t="shared" ref="K105" si="165">100*(SUM(E98:E105)/SUM(E86:E93)-1)</f>
        <v>-7.88034400382569</v>
      </c>
      <c r="L105" s="48">
        <f t="shared" si="133"/>
        <v>2.0907317465967301</v>
      </c>
      <c r="M105" s="48">
        <f t="shared" si="134"/>
        <v>5.7762990691583749</v>
      </c>
      <c r="N105" s="48">
        <f t="shared" si="135"/>
        <v>0.29824272295246868</v>
      </c>
      <c r="O105" s="48">
        <f t="shared" si="75"/>
        <v>-4.6980593181271573</v>
      </c>
      <c r="P105" s="48">
        <f t="shared" si="76"/>
        <v>3.3078987264342441</v>
      </c>
      <c r="Q105" s="48">
        <f t="shared" si="77"/>
        <v>-8.315369316758737</v>
      </c>
      <c r="R105" s="68"/>
      <c r="S105" s="51"/>
    </row>
    <row r="106" spans="1:20" ht="12.75" customHeight="1" x14ac:dyDescent="0.2">
      <c r="A106" s="162"/>
      <c r="B106" s="42" t="s">
        <v>17</v>
      </c>
      <c r="C106" s="69">
        <v>288526.38481643319</v>
      </c>
      <c r="D106" s="44">
        <v>95732.257999999987</v>
      </c>
      <c r="E106" s="44">
        <v>192794.12681643321</v>
      </c>
      <c r="F106" s="48">
        <f t="shared" si="106"/>
        <v>-5.6496422792369323</v>
      </c>
      <c r="G106" s="48">
        <f t="shared" si="107"/>
        <v>-7.6611931516759268</v>
      </c>
      <c r="H106" s="48">
        <f t="shared" si="108"/>
        <v>-4.6178833873411929</v>
      </c>
      <c r="I106" s="48">
        <f>100*(SUM(C98:C106)/SUM(C86:C94)-1)</f>
        <v>-3.1050389086746732</v>
      </c>
      <c r="J106" s="48">
        <f t="shared" ref="J106" si="166">100*(SUM(D98:D106)/SUM(D86:D94)-1)</f>
        <v>5.7072041944870922</v>
      </c>
      <c r="K106" s="48">
        <f t="shared" ref="K106" si="167">100*(SUM(E98:E106)/SUM(E86:E94)-1)</f>
        <v>-7.2006222348596989</v>
      </c>
      <c r="L106" s="48">
        <f t="shared" si="133"/>
        <v>0.85255447914585059</v>
      </c>
      <c r="M106" s="48">
        <f t="shared" si="134"/>
        <v>6.1993117231083694</v>
      </c>
      <c r="N106" s="48">
        <f t="shared" si="135"/>
        <v>-1.6072266718213379</v>
      </c>
      <c r="O106" s="48">
        <f t="shared" si="75"/>
        <v>-3.5403075277634422</v>
      </c>
      <c r="P106" s="48">
        <f t="shared" si="76"/>
        <v>4.4781736669483596</v>
      </c>
      <c r="Q106" s="48">
        <f t="shared" si="77"/>
        <v>-7.1892652913730366</v>
      </c>
      <c r="R106" s="68"/>
      <c r="S106" s="51"/>
    </row>
    <row r="107" spans="1:20" ht="12.75" customHeight="1" x14ac:dyDescent="0.2">
      <c r="A107" s="162"/>
      <c r="B107" s="42" t="s">
        <v>18</v>
      </c>
      <c r="C107" s="69">
        <v>300864.75997470313</v>
      </c>
      <c r="D107" s="44">
        <v>102171.28000000001</v>
      </c>
      <c r="E107" s="44">
        <v>198693.47997470314</v>
      </c>
      <c r="F107" s="48">
        <f t="shared" si="106"/>
        <v>4.2763420635238969</v>
      </c>
      <c r="G107" s="48">
        <f t="shared" si="107"/>
        <v>6.7260734620925966</v>
      </c>
      <c r="H107" s="48">
        <f t="shared" si="108"/>
        <v>3.0599236894217841</v>
      </c>
      <c r="I107" s="48">
        <f>100*(SUM(C98:C107)/SUM(C86:C95)-1)</f>
        <v>-2.4517612321691251</v>
      </c>
      <c r="J107" s="48">
        <f t="shared" ref="J107" si="168">100*(SUM(D98:D107)/SUM(D86:D95)-1)</f>
        <v>5.8911801806476705</v>
      </c>
      <c r="K107" s="48">
        <f t="shared" ref="K107" si="169">100*(SUM(E98:E107)/SUM(E86:E95)-1)</f>
        <v>-6.346264606947905</v>
      </c>
      <c r="L107" s="48">
        <f t="shared" si="133"/>
        <v>3.5010298886034796</v>
      </c>
      <c r="M107" s="48">
        <f t="shared" si="134"/>
        <v>7.5183277147458982</v>
      </c>
      <c r="N107" s="48">
        <f t="shared" si="135"/>
        <v>1.5499437918075065</v>
      </c>
      <c r="O107" s="48">
        <f t="shared" si="75"/>
        <v>-2.7390096111830409</v>
      </c>
      <c r="P107" s="48">
        <f t="shared" si="76"/>
        <v>4.7848942152458607</v>
      </c>
      <c r="Q107" s="48">
        <f t="shared" si="77"/>
        <v>-6.2056280477701726</v>
      </c>
      <c r="R107" s="68"/>
      <c r="S107" s="51"/>
    </row>
    <row r="108" spans="1:20" ht="12.75" customHeight="1" x14ac:dyDescent="0.2">
      <c r="A108" s="162"/>
      <c r="B108" s="42" t="s">
        <v>19</v>
      </c>
      <c r="C108" s="69">
        <v>285719.00043561368</v>
      </c>
      <c r="D108" s="44">
        <v>98468.26999999999</v>
      </c>
      <c r="E108" s="44">
        <v>187250.73043561366</v>
      </c>
      <c r="F108" s="48">
        <f t="shared" si="106"/>
        <v>-5.0340756226694428</v>
      </c>
      <c r="G108" s="48">
        <f t="shared" si="107"/>
        <v>-3.6243159525847446</v>
      </c>
      <c r="H108" s="48">
        <f t="shared" si="108"/>
        <v>-5.7589959874608461</v>
      </c>
      <c r="I108" s="48">
        <f>100*(SUM(C98:C108)/SUM(C86:C96)-1)</f>
        <v>-2.8256357183007452</v>
      </c>
      <c r="J108" s="48">
        <f t="shared" ref="J108" si="170">100*(SUM(D98:D108)/SUM(D86:D96)-1)</f>
        <v>5.5149710219488224</v>
      </c>
      <c r="K108" s="48">
        <f t="shared" ref="K108" si="171">100*(SUM(E98:E108)/SUM(E86:E96)-1)</f>
        <v>-6.716202874391886</v>
      </c>
      <c r="L108" s="48">
        <f t="shared" si="133"/>
        <v>-6.4249414640098141</v>
      </c>
      <c r="M108" s="48">
        <f t="shared" si="134"/>
        <v>1.8738991681048534</v>
      </c>
      <c r="N108" s="48">
        <f t="shared" si="135"/>
        <v>-10.268828540231368</v>
      </c>
      <c r="O108" s="48">
        <f t="shared" si="75"/>
        <v>-3.2875002758323668</v>
      </c>
      <c r="P108" s="48">
        <f t="shared" si="76"/>
        <v>4.7871932063771938</v>
      </c>
      <c r="Q108" s="48">
        <f t="shared" si="77"/>
        <v>-7.0165204402170556</v>
      </c>
      <c r="R108" s="68"/>
      <c r="S108" s="51"/>
    </row>
    <row r="109" spans="1:20" ht="12.75" customHeight="1" x14ac:dyDescent="0.2">
      <c r="A109" s="162"/>
      <c r="B109" s="42" t="s">
        <v>20</v>
      </c>
      <c r="C109" s="69">
        <v>252705.09332327131</v>
      </c>
      <c r="D109" s="44">
        <v>82519.34</v>
      </c>
      <c r="E109" s="44">
        <v>170185.75332327132</v>
      </c>
      <c r="F109" s="48">
        <f t="shared" si="106"/>
        <v>-11.554676819535493</v>
      </c>
      <c r="G109" s="48">
        <f t="shared" si="107"/>
        <v>-16.197024686226325</v>
      </c>
      <c r="H109" s="48">
        <f t="shared" si="108"/>
        <v>-9.113436872925929</v>
      </c>
      <c r="I109" s="48">
        <f>100*(SUM(C98:C109)/SUM(C86:C97)-1)</f>
        <v>-3.0912793083219703</v>
      </c>
      <c r="J109" s="48">
        <f t="shared" ref="J109" si="172">100*(SUM(D98:D109)/SUM(D86:D97)-1)</f>
        <v>5.1034134939144771</v>
      </c>
      <c r="K109" s="48">
        <f t="shared" ref="K109" si="173">100*(SUM(E98:E109)/SUM(E86:E97)-1)</f>
        <v>-6.8976525913626681</v>
      </c>
      <c r="L109" s="48">
        <f t="shared" si="133"/>
        <v>-6.2877673351132817</v>
      </c>
      <c r="M109" s="48">
        <f t="shared" si="134"/>
        <v>-4.2093614017180148E-2</v>
      </c>
      <c r="N109" s="48">
        <f t="shared" si="135"/>
        <v>-9.043446678070687</v>
      </c>
      <c r="O109" s="48">
        <f t="shared" si="75"/>
        <v>-3.0912793083219703</v>
      </c>
      <c r="P109" s="48">
        <f t="shared" si="76"/>
        <v>5.1034134939144771</v>
      </c>
      <c r="Q109" s="48">
        <f t="shared" si="77"/>
        <v>-6.8976525913626681</v>
      </c>
      <c r="R109" s="68"/>
      <c r="S109" s="51"/>
    </row>
    <row r="110" spans="1:20" ht="12.75" customHeight="1" x14ac:dyDescent="0.2">
      <c r="A110" s="162">
        <v>2019</v>
      </c>
      <c r="B110" s="42" t="s">
        <v>9</v>
      </c>
      <c r="C110" s="69">
        <v>226088.28479125747</v>
      </c>
      <c r="D110" s="44">
        <v>72637.83</v>
      </c>
      <c r="E110" s="44">
        <v>153450.45479125748</v>
      </c>
      <c r="F110" s="48">
        <f t="shared" si="106"/>
        <v>-10.532755071131261</v>
      </c>
      <c r="G110" s="48">
        <f t="shared" si="107"/>
        <v>-11.974780699894104</v>
      </c>
      <c r="H110" s="48">
        <f t="shared" si="108"/>
        <v>-9.8335484640860606</v>
      </c>
      <c r="I110" s="48">
        <f>100*(SUM(C110)/SUM(C98)-1)</f>
        <v>-6.0081413010475648</v>
      </c>
      <c r="J110" s="48">
        <f t="shared" ref="J110" si="174">100*(SUM(D110)/SUM(D98)-1)</f>
        <v>-10.879514435888748</v>
      </c>
      <c r="K110" s="48">
        <f t="shared" ref="K110" si="175">100*(SUM(E110)/SUM(E98)-1)</f>
        <v>-3.5115711786128934</v>
      </c>
      <c r="L110" s="48">
        <f t="shared" si="133"/>
        <v>-6.0081413010475648</v>
      </c>
      <c r="M110" s="48">
        <f t="shared" si="134"/>
        <v>-10.879514435888748</v>
      </c>
      <c r="N110" s="48">
        <f t="shared" si="135"/>
        <v>-3.5115711786128934</v>
      </c>
      <c r="O110" s="48">
        <f t="shared" si="75"/>
        <v>-3.1697813131671526</v>
      </c>
      <c r="P110" s="48">
        <f t="shared" si="76"/>
        <v>3.4886095399882633</v>
      </c>
      <c r="Q110" s="48">
        <f t="shared" si="77"/>
        <v>-6.3144265826050479</v>
      </c>
      <c r="R110" s="68"/>
      <c r="S110" s="51"/>
      <c r="T110" s="51"/>
    </row>
    <row r="111" spans="1:20" ht="12.75" customHeight="1" x14ac:dyDescent="0.2">
      <c r="A111" s="162"/>
      <c r="B111" s="42" t="s">
        <v>10</v>
      </c>
      <c r="C111" s="69">
        <v>276461.09711990925</v>
      </c>
      <c r="D111" s="44">
        <v>86384.37000000001</v>
      </c>
      <c r="E111" s="44">
        <v>190076.72711990922</v>
      </c>
      <c r="F111" s="48">
        <f t="shared" si="106"/>
        <v>22.280151479392195</v>
      </c>
      <c r="G111" s="48">
        <f t="shared" si="107"/>
        <v>18.924766887997624</v>
      </c>
      <c r="H111" s="48">
        <f t="shared" si="108"/>
        <v>23.868467759496315</v>
      </c>
      <c r="I111" s="48">
        <f>100*(SUM(C110:C111)/SUM(C98:C99)-1)</f>
        <v>-3.9328186280129684</v>
      </c>
      <c r="J111" s="48">
        <f t="shared" ref="J111" si="176">100*(SUM(D110:D111)/SUM(D98:D99)-1)</f>
        <v>-8.8375817402058345</v>
      </c>
      <c r="K111" s="48">
        <f t="shared" ref="K111" si="177">100*(SUM(E110:E111)/SUM(E98:E99)-1)</f>
        <v>-1.4790857405654334</v>
      </c>
      <c r="L111" s="48">
        <f t="shared" si="133"/>
        <v>-2.1662598935563326</v>
      </c>
      <c r="M111" s="48">
        <f t="shared" si="134"/>
        <v>-7.046744255789072</v>
      </c>
      <c r="N111" s="48">
        <f t="shared" si="135"/>
        <v>0.22530365494841664</v>
      </c>
      <c r="O111" s="48">
        <f t="shared" si="75"/>
        <v>-2.9183479825096947</v>
      </c>
      <c r="P111" s="48">
        <f t="shared" si="76"/>
        <v>2.474829055090888</v>
      </c>
      <c r="Q111" s="48">
        <f t="shared" si="77"/>
        <v>-5.4979612408077809</v>
      </c>
      <c r="R111" s="68"/>
      <c r="S111" s="51"/>
      <c r="T111" s="51"/>
    </row>
    <row r="112" spans="1:20" ht="12.75" customHeight="1" x14ac:dyDescent="0.2">
      <c r="A112" s="162"/>
      <c r="B112" s="42" t="s">
        <v>11</v>
      </c>
      <c r="C112" s="69">
        <v>295715.87</v>
      </c>
      <c r="D112" s="44">
        <v>102384.9</v>
      </c>
      <c r="E112" s="44">
        <v>193330.97000000003</v>
      </c>
      <c r="F112" s="48">
        <f t="shared" si="106"/>
        <v>6.9647314145394601</v>
      </c>
      <c r="G112" s="48">
        <f t="shared" si="107"/>
        <v>18.522482713018551</v>
      </c>
      <c r="H112" s="48">
        <f t="shared" si="108"/>
        <v>1.7120680313681413</v>
      </c>
      <c r="I112" s="48">
        <f>100*(SUM(C110:C112)/SUM(C98:C100)-1)</f>
        <v>-0.93103564406469275</v>
      </c>
      <c r="J112" s="48">
        <f t="shared" ref="J112" si="178">100*(SUM(D110:D112)/SUM(D98:D100)-1)</f>
        <v>-2.8016676906794324</v>
      </c>
      <c r="K112" s="48">
        <f t="shared" ref="K112" si="179">100*(SUM(E110:E112)/SUM(E98:E100)-1)</f>
        <v>6.124872120460978E-3</v>
      </c>
      <c r="L112" s="48">
        <f t="shared" si="133"/>
        <v>4.6247136018404467</v>
      </c>
      <c r="M112" s="48">
        <f t="shared" si="134"/>
        <v>8.3396479055883876</v>
      </c>
      <c r="N112" s="48">
        <f t="shared" si="135"/>
        <v>2.7586915815128732</v>
      </c>
      <c r="O112" s="48">
        <f t="shared" si="75"/>
        <v>-1.0422466375939798</v>
      </c>
      <c r="P112" s="48">
        <f t="shared" si="76"/>
        <v>4.441950004804629</v>
      </c>
      <c r="Q112" s="48">
        <f t="shared" si="77"/>
        <v>-3.6773214953593647</v>
      </c>
      <c r="R112" s="68"/>
      <c r="S112" s="51"/>
      <c r="T112" s="51"/>
    </row>
    <row r="113" spans="1:20" ht="12.75" customHeight="1" x14ac:dyDescent="0.2">
      <c r="A113" s="162"/>
      <c r="B113" s="42" t="s">
        <v>12</v>
      </c>
      <c r="C113" s="69">
        <v>264664.68000000005</v>
      </c>
      <c r="D113" s="44">
        <v>92973.650000000009</v>
      </c>
      <c r="E113" s="44">
        <v>171691.03000000003</v>
      </c>
      <c r="F113" s="48">
        <f t="shared" si="106"/>
        <v>-10.500346159981177</v>
      </c>
      <c r="G113" s="48">
        <f t="shared" si="107"/>
        <v>-9.1920292933821202</v>
      </c>
      <c r="H113" s="48">
        <f t="shared" si="108"/>
        <v>-11.193209241126755</v>
      </c>
      <c r="I113" s="48">
        <f>100*(SUM(C110:C113)/SUM(C98:C101)-1)</f>
        <v>-3.081669321656777</v>
      </c>
      <c r="J113" s="48">
        <f t="shared" ref="J113" si="180">100*(SUM(D110:D113)/SUM(D98:D101)-1)</f>
        <v>-4.9789039831258819</v>
      </c>
      <c r="K113" s="48">
        <f t="shared" ref="K113" si="181">100*(SUM(E110:E113)/SUM(E98:E101)-1)</f>
        <v>-2.1040589000062559</v>
      </c>
      <c r="L113" s="48">
        <f t="shared" si="133"/>
        <v>-9.0375013139463167</v>
      </c>
      <c r="M113" s="48">
        <f t="shared" si="134"/>
        <v>-10.608783455130521</v>
      </c>
      <c r="N113" s="48">
        <f t="shared" si="135"/>
        <v>-8.1633479267295144</v>
      </c>
      <c r="O113" s="48">
        <f t="shared" si="75"/>
        <v>-2.2729142917139566</v>
      </c>
      <c r="P113" s="48">
        <f t="shared" si="76"/>
        <v>2.1239712079824224</v>
      </c>
      <c r="Q113" s="48">
        <f t="shared" si="77"/>
        <v>-4.4113225680459278</v>
      </c>
      <c r="R113" s="68"/>
      <c r="S113" s="51"/>
      <c r="T113" s="51"/>
    </row>
    <row r="114" spans="1:20" ht="12.75" customHeight="1" x14ac:dyDescent="0.2">
      <c r="A114" s="162"/>
      <c r="B114" s="42" t="s">
        <v>13</v>
      </c>
      <c r="C114" s="69">
        <v>292124.33999999997</v>
      </c>
      <c r="D114" s="44">
        <v>111238.47</v>
      </c>
      <c r="E114" s="44">
        <v>180885.87</v>
      </c>
      <c r="F114" s="48">
        <f t="shared" ref="F114:F177" si="182">100*(C114/C113-1)</f>
        <v>10.375264277802355</v>
      </c>
      <c r="G114" s="48">
        <f t="shared" ref="G114:G177" si="183">100*(D114/D113-1)</f>
        <v>19.645157525815105</v>
      </c>
      <c r="H114" s="48">
        <f t="shared" ref="H114:H177" si="184">100*(E114/E113-1)</f>
        <v>5.3554574167328228</v>
      </c>
      <c r="I114" s="48">
        <f>100*(SUM(C110:C114)/SUM(C98:C102)-1)</f>
        <v>-2.9077667723567902</v>
      </c>
      <c r="J114" s="48">
        <f t="shared" ref="J114" si="185">100*(SUM(D110:D114)/SUM(D98:D102)-1)</f>
        <v>-2.9678443791838593</v>
      </c>
      <c r="K114" s="48">
        <f t="shared" ref="K114" si="186">100*(SUM(E110:E114)/SUM(E98:E102)-1)</f>
        <v>-2.8762864709069191</v>
      </c>
      <c r="L114" s="48">
        <f t="shared" si="133"/>
        <v>-2.2696999722356948</v>
      </c>
      <c r="M114" s="48">
        <f t="shared" si="134"/>
        <v>4.0475463793827382</v>
      </c>
      <c r="N114" s="48">
        <f t="shared" si="135"/>
        <v>-5.7873728342684565</v>
      </c>
      <c r="O114" s="48">
        <f t="shared" si="75"/>
        <v>-2.1668272237676311</v>
      </c>
      <c r="P114" s="48">
        <f t="shared" si="76"/>
        <v>2.2268057738046076</v>
      </c>
      <c r="Q114" s="48">
        <f t="shared" si="77"/>
        <v>-4.3223043859631272</v>
      </c>
      <c r="R114" s="68"/>
      <c r="S114" s="51"/>
      <c r="T114" s="51"/>
    </row>
    <row r="115" spans="1:20" ht="12.75" customHeight="1" x14ac:dyDescent="0.2">
      <c r="A115" s="162"/>
      <c r="B115" s="42" t="s">
        <v>14</v>
      </c>
      <c r="C115" s="69">
        <v>245908.51</v>
      </c>
      <c r="D115" s="44">
        <v>92514.45</v>
      </c>
      <c r="E115" s="44">
        <v>153394.06</v>
      </c>
      <c r="F115" s="48">
        <f t="shared" si="182"/>
        <v>-15.820602281891327</v>
      </c>
      <c r="G115" s="48">
        <f t="shared" si="183"/>
        <v>-16.832324284934884</v>
      </c>
      <c r="H115" s="48">
        <f t="shared" si="184"/>
        <v>-15.198428710877199</v>
      </c>
      <c r="I115" s="48">
        <f>100*(SUM(C110:C115)/SUM(C98:C103)-1)</f>
        <v>-4.764668805267025</v>
      </c>
      <c r="J115" s="48">
        <f t="shared" ref="J115" si="187">100*(SUM(D110:D115)/SUM(D98:D103)-1)</f>
        <v>-4.3652004982305144</v>
      </c>
      <c r="K115" s="48">
        <f t="shared" ref="K115" si="188">100*(SUM(E110:E115)/SUM(E98:E103)-1)</f>
        <v>-4.9771007038726056</v>
      </c>
      <c r="L115" s="48">
        <f t="shared" si="133"/>
        <v>-13.844365055414865</v>
      </c>
      <c r="M115" s="48">
        <f t="shared" si="134"/>
        <v>-10.828285476485711</v>
      </c>
      <c r="N115" s="48">
        <f t="shared" si="135"/>
        <v>-15.566749975987261</v>
      </c>
      <c r="O115" s="48">
        <f t="shared" si="75"/>
        <v>-2.6870191254373288</v>
      </c>
      <c r="P115" s="48">
        <f t="shared" si="76"/>
        <v>0.74332954035127852</v>
      </c>
      <c r="Q115" s="48">
        <f t="shared" si="77"/>
        <v>-4.3986966722547756</v>
      </c>
      <c r="R115" s="68"/>
      <c r="S115" s="51"/>
      <c r="T115" s="51"/>
    </row>
    <row r="116" spans="1:20" ht="12.75" customHeight="1" x14ac:dyDescent="0.2">
      <c r="A116" s="162"/>
      <c r="B116" s="42" t="s">
        <v>15</v>
      </c>
      <c r="C116" s="69">
        <v>280863.53535375168</v>
      </c>
      <c r="D116" s="44">
        <v>113086.93000000001</v>
      </c>
      <c r="E116" s="44">
        <v>167776.60535375169</v>
      </c>
      <c r="F116" s="48">
        <f t="shared" si="182"/>
        <v>14.214646477159999</v>
      </c>
      <c r="G116" s="48">
        <f t="shared" si="183"/>
        <v>22.237045131868594</v>
      </c>
      <c r="H116" s="48">
        <f t="shared" si="184"/>
        <v>9.376207497051503</v>
      </c>
      <c r="I116" s="48">
        <f>100*(SUM(C110:C116)/SUM(C98:C104)-1)</f>
        <v>-4.5836371289741269</v>
      </c>
      <c r="J116" s="48">
        <f t="shared" ref="J116" si="189">100*(SUM(D110:D116)/SUM(D98:D104)-1)</f>
        <v>-2.5817991695440301</v>
      </c>
      <c r="K116" s="48">
        <f t="shared" ref="K116" si="190">100*(SUM(E110:E116)/SUM(E98:E104)-1)</f>
        <v>-5.6585026613128253</v>
      </c>
      <c r="L116" s="48">
        <f t="shared" si="133"/>
        <v>-3.5384438268654228</v>
      </c>
      <c r="M116" s="48">
        <f t="shared" si="134"/>
        <v>7.2930515687611441</v>
      </c>
      <c r="N116" s="48">
        <f t="shared" si="135"/>
        <v>-9.6840176948921997</v>
      </c>
      <c r="O116" s="48">
        <f t="shared" si="75"/>
        <v>-3.1573854472177643</v>
      </c>
      <c r="P116" s="48">
        <f t="shared" si="76"/>
        <v>0.20687334898332743</v>
      </c>
      <c r="Q116" s="48">
        <f t="shared" si="77"/>
        <v>-4.8622247271657537</v>
      </c>
      <c r="R116" s="68"/>
      <c r="S116" s="51"/>
      <c r="T116" s="51"/>
    </row>
    <row r="117" spans="1:20" ht="12.75" customHeight="1" x14ac:dyDescent="0.2">
      <c r="A117" s="162"/>
      <c r="B117" s="42" t="s">
        <v>16</v>
      </c>
      <c r="C117" s="69">
        <v>263920.46494819492</v>
      </c>
      <c r="D117" s="44">
        <v>100996.20999999999</v>
      </c>
      <c r="E117" s="44">
        <v>162924.25494819495</v>
      </c>
      <c r="F117" s="48">
        <f t="shared" si="182"/>
        <v>-6.0324920371798036</v>
      </c>
      <c r="G117" s="48">
        <f t="shared" si="183"/>
        <v>-10.691527305586968</v>
      </c>
      <c r="H117" s="48">
        <f t="shared" si="184"/>
        <v>-2.8921495910146144</v>
      </c>
      <c r="I117" s="48">
        <f>100*(SUM(C110:C117)/SUM(C98:C105)-1)</f>
        <v>-5.80687859449508</v>
      </c>
      <c r="J117" s="48">
        <f t="shared" ref="J117" si="191">100*(SUM(D110:D117)/SUM(D98:D105)-1)</f>
        <v>-2.5820653171897745</v>
      </c>
      <c r="K117" s="48">
        <f t="shared" ref="K117" si="192">100*(SUM(E110:E117)/SUM(E98:E105)-1)</f>
        <v>-7.5278658201210487</v>
      </c>
      <c r="L117" s="48">
        <f t="shared" si="133"/>
        <v>-13.69596824382333</v>
      </c>
      <c r="M117" s="48">
        <f t="shared" si="134"/>
        <v>-2.5838340969375539</v>
      </c>
      <c r="N117" s="48">
        <f t="shared" si="135"/>
        <v>-19.395572151969233</v>
      </c>
      <c r="O117" s="48">
        <f t="shared" si="75"/>
        <v>-4.5553543674520247</v>
      </c>
      <c r="P117" s="48">
        <f t="shared" si="76"/>
        <v>-0.51495666967723563</v>
      </c>
      <c r="Q117" s="48">
        <f t="shared" si="77"/>
        <v>-6.6123507224855604</v>
      </c>
      <c r="R117" s="68"/>
      <c r="S117" s="51"/>
      <c r="T117" s="51"/>
    </row>
    <row r="118" spans="1:20" ht="12.75" customHeight="1" x14ac:dyDescent="0.2">
      <c r="A118" s="162"/>
      <c r="B118" s="42" t="s">
        <v>17</v>
      </c>
      <c r="C118" s="69">
        <v>271497.66000000003</v>
      </c>
      <c r="D118" s="44">
        <v>100623.25</v>
      </c>
      <c r="E118" s="44">
        <v>170874.41000000003</v>
      </c>
      <c r="F118" s="48">
        <f t="shared" si="182"/>
        <v>2.8710145889188521</v>
      </c>
      <c r="G118" s="48">
        <f t="shared" si="183"/>
        <v>-0.36928118391768017</v>
      </c>
      <c r="H118" s="48">
        <f t="shared" si="184"/>
        <v>4.8796632854531063</v>
      </c>
      <c r="I118" s="48">
        <f>100*(SUM(C110:C118)/SUM(C98:C106)-1)</f>
        <v>-5.8175679379028118</v>
      </c>
      <c r="J118" s="48">
        <f t="shared" ref="J118" si="193">100*(SUM(D110:D118)/SUM(D98:D106)-1)</f>
        <v>-1.753303155497421</v>
      </c>
      <c r="K118" s="48">
        <f t="shared" ref="K118" si="194">100*(SUM(E110:E118)/SUM(E98:E106)-1)</f>
        <v>-7.9692139009647782</v>
      </c>
      <c r="L118" s="48">
        <f t="shared" si="133"/>
        <v>-5.9019645039628532</v>
      </c>
      <c r="M118" s="48">
        <f t="shared" si="134"/>
        <v>5.1090323180301711</v>
      </c>
      <c r="N118" s="48">
        <f t="shared" si="135"/>
        <v>-11.369494070378916</v>
      </c>
      <c r="O118" s="48">
        <f t="shared" si="75"/>
        <v>-5.1193202882865556</v>
      </c>
      <c r="P118" s="48">
        <f t="shared" si="76"/>
        <v>-0.57245743461536991</v>
      </c>
      <c r="Q118" s="48">
        <f t="shared" si="77"/>
        <v>-7.4485693968714077</v>
      </c>
      <c r="R118" s="68"/>
      <c r="S118" s="51"/>
      <c r="T118" s="51"/>
    </row>
    <row r="119" spans="1:20" ht="12.75" customHeight="1" x14ac:dyDescent="0.2">
      <c r="A119" s="162"/>
      <c r="B119" s="42" t="s">
        <v>18</v>
      </c>
      <c r="C119" s="69">
        <v>286654.28999999998</v>
      </c>
      <c r="D119" s="44">
        <v>110805.83</v>
      </c>
      <c r="E119" s="44">
        <v>175848.46</v>
      </c>
      <c r="F119" s="48">
        <f t="shared" si="182"/>
        <v>5.5826006014195295</v>
      </c>
      <c r="G119" s="48">
        <f t="shared" si="183"/>
        <v>10.11951015297161</v>
      </c>
      <c r="H119" s="48">
        <f t="shared" si="184"/>
        <v>2.9109390926353118</v>
      </c>
      <c r="I119" s="48">
        <f>100*(SUM(C110:C119)/SUM(C98:C107)-1)</f>
        <v>-5.702742015086903</v>
      </c>
      <c r="J119" s="48">
        <f t="shared" ref="J119" si="195">100*(SUM(D110:D119)/SUM(D98:D107)-1)</f>
        <v>-0.70080479010216079</v>
      </c>
      <c r="K119" s="48">
        <f t="shared" ref="K119" si="196">100*(SUM(E110:E119)/SUM(E98:E107)-1)</f>
        <v>-8.3427534766096656</v>
      </c>
      <c r="L119" s="48">
        <f t="shared" si="133"/>
        <v>-4.7232085193021582</v>
      </c>
      <c r="M119" s="48">
        <f t="shared" si="134"/>
        <v>8.4510539556712949</v>
      </c>
      <c r="N119" s="48">
        <f t="shared" si="135"/>
        <v>-11.497619336885979</v>
      </c>
      <c r="O119" s="48">
        <f t="shared" si="75"/>
        <v>-5.8126276779327357</v>
      </c>
      <c r="P119" s="48">
        <f t="shared" si="76"/>
        <v>-0.44157865013473296</v>
      </c>
      <c r="Q119" s="48">
        <f t="shared" si="77"/>
        <v>-8.5773010083916681</v>
      </c>
      <c r="R119" s="68"/>
      <c r="S119" s="51"/>
      <c r="T119" s="51"/>
    </row>
    <row r="120" spans="1:20" ht="12.75" customHeight="1" x14ac:dyDescent="0.2">
      <c r="A120" s="162"/>
      <c r="B120" s="42" t="s">
        <v>19</v>
      </c>
      <c r="C120" s="69">
        <v>246680.74</v>
      </c>
      <c r="D120" s="44">
        <v>96535.52</v>
      </c>
      <c r="E120" s="44">
        <v>150145.22</v>
      </c>
      <c r="F120" s="48">
        <f t="shared" si="182"/>
        <v>-13.944863689289278</v>
      </c>
      <c r="G120" s="48">
        <f t="shared" si="183"/>
        <v>-12.878663514365618</v>
      </c>
      <c r="H120" s="48">
        <f t="shared" si="184"/>
        <v>-14.616698946354145</v>
      </c>
      <c r="I120" s="48">
        <f>100*(SUM(C110:C120)/SUM(C98:C108)-1)</f>
        <v>-6.4240689428033848</v>
      </c>
      <c r="J120" s="48">
        <f t="shared" ref="J120" si="197">100*(SUM(D110:D120)/SUM(D98:D108)-1)</f>
        <v>-0.81491089338114886</v>
      </c>
      <c r="K120" s="48">
        <f t="shared" ref="K120" si="198">100*(SUM(E110:E120)/SUM(E98:E108)-1)</f>
        <v>-9.3835857933040163</v>
      </c>
      <c r="L120" s="48">
        <f t="shared" si="133"/>
        <v>-13.663165689399403</v>
      </c>
      <c r="M120" s="48">
        <f t="shared" si="134"/>
        <v>-1.9628150266070343</v>
      </c>
      <c r="N120" s="48">
        <f t="shared" si="135"/>
        <v>-19.815949635706453</v>
      </c>
      <c r="O120" s="48">
        <f t="shared" si="75"/>
        <v>-6.4133306025877967</v>
      </c>
      <c r="P120" s="48">
        <f t="shared" si="76"/>
        <v>-0.76045658791378257</v>
      </c>
      <c r="Q120" s="48">
        <f t="shared" si="77"/>
        <v>-9.3553152803225519</v>
      </c>
      <c r="R120" s="68"/>
      <c r="S120" s="51"/>
      <c r="T120" s="51"/>
    </row>
    <row r="121" spans="1:20" ht="12.75" customHeight="1" x14ac:dyDescent="0.2">
      <c r="A121" s="162"/>
      <c r="B121" s="42" t="s">
        <v>20</v>
      </c>
      <c r="C121" s="69">
        <v>227089.86799999999</v>
      </c>
      <c r="D121" s="44">
        <v>88877.567999999999</v>
      </c>
      <c r="E121" s="44">
        <v>138212.29999999999</v>
      </c>
      <c r="F121" s="48">
        <f t="shared" si="182"/>
        <v>-7.9417922939585832</v>
      </c>
      <c r="G121" s="48">
        <f t="shared" si="183"/>
        <v>-7.9327816331232315</v>
      </c>
      <c r="H121" s="48">
        <f t="shared" si="184"/>
        <v>-7.9475856773862041</v>
      </c>
      <c r="I121" s="48">
        <f>100*(SUM(C110:C121)/SUM(C98:C109)-1)</f>
        <v>-6.6995153455018386</v>
      </c>
      <c r="J121" s="48">
        <f t="shared" ref="J121" si="199">100*(SUM(D110:D121)/SUM(D98:D109)-1)</f>
        <v>-0.21480560245338287</v>
      </c>
      <c r="K121" s="48">
        <f t="shared" ref="K121" si="200">100*(SUM(E110:E121)/SUM(E98:E109)-1)</f>
        <v>-10.099879508791076</v>
      </c>
      <c r="L121" s="48">
        <f t="shared" si="133"/>
        <v>-10.136410385089956</v>
      </c>
      <c r="M121" s="48">
        <f t="shared" si="134"/>
        <v>7.7051367594554332</v>
      </c>
      <c r="N121" s="48">
        <f t="shared" si="135"/>
        <v>-18.787385370934729</v>
      </c>
      <c r="O121" s="48">
        <f t="shared" si="75"/>
        <v>-6.6995153455018386</v>
      </c>
      <c r="P121" s="48">
        <f t="shared" si="76"/>
        <v>-0.21480560245338287</v>
      </c>
      <c r="Q121" s="48">
        <f t="shared" si="77"/>
        <v>-10.099879508791076</v>
      </c>
      <c r="R121" s="68"/>
      <c r="S121" s="51"/>
      <c r="T121" s="51"/>
    </row>
    <row r="122" spans="1:20" ht="12.75" customHeight="1" x14ac:dyDescent="0.2">
      <c r="A122" s="162">
        <v>2020</v>
      </c>
      <c r="B122" s="77" t="s">
        <v>9</v>
      </c>
      <c r="C122" s="69">
        <v>204760.61</v>
      </c>
      <c r="D122" s="44">
        <v>79297.739999999991</v>
      </c>
      <c r="E122" s="44">
        <v>125462.87</v>
      </c>
      <c r="F122" s="48">
        <f t="shared" si="182"/>
        <v>-9.832784789852445</v>
      </c>
      <c r="G122" s="48">
        <f t="shared" si="183"/>
        <v>-10.778679272592163</v>
      </c>
      <c r="H122" s="48">
        <f t="shared" si="184"/>
        <v>-9.2245263265280926</v>
      </c>
      <c r="I122" s="48">
        <f>100*(SUM(C122)/SUM(C110)-1)</f>
        <v>-9.4333391979813825</v>
      </c>
      <c r="J122" s="48">
        <f t="shared" ref="J122" si="201">100*(SUM(D122)/SUM(D110)-1)</f>
        <v>9.1686522023028303</v>
      </c>
      <c r="K122" s="48">
        <f t="shared" ref="K122" si="202">100*(SUM(E122)/SUM(E110)-1)</f>
        <v>-18.238841213816993</v>
      </c>
      <c r="L122" s="48">
        <f t="shared" si="133"/>
        <v>-9.4333391979813825</v>
      </c>
      <c r="M122" s="48">
        <f t="shared" si="134"/>
        <v>9.1686522023028303</v>
      </c>
      <c r="N122" s="48">
        <f t="shared" si="135"/>
        <v>-18.238841213816993</v>
      </c>
      <c r="O122" s="48">
        <f t="shared" si="75"/>
        <v>-6.9308034893864612</v>
      </c>
      <c r="P122" s="48">
        <f t="shared" si="76"/>
        <v>1.1189969932765997</v>
      </c>
      <c r="Q122" s="48">
        <f t="shared" si="77"/>
        <v>-11.130397677273063</v>
      </c>
      <c r="S122" s="51"/>
      <c r="T122" s="51"/>
    </row>
    <row r="123" spans="1:20" ht="12.75" customHeight="1" x14ac:dyDescent="0.2">
      <c r="A123" s="162"/>
      <c r="B123" s="77" t="s">
        <v>10</v>
      </c>
      <c r="C123" s="69">
        <v>268287.33999999997</v>
      </c>
      <c r="D123" s="44">
        <v>105461.39</v>
      </c>
      <c r="E123" s="44">
        <v>162825.94999999998</v>
      </c>
      <c r="F123" s="48">
        <f t="shared" si="182"/>
        <v>31.024878271265145</v>
      </c>
      <c r="G123" s="48">
        <f t="shared" si="183"/>
        <v>32.994193781563027</v>
      </c>
      <c r="H123" s="48">
        <f t="shared" si="184"/>
        <v>29.780189150782221</v>
      </c>
      <c r="I123" s="48">
        <f>100*(SUM(C122:C123)/SUM(C110:C111)-1)</f>
        <v>-5.8703548294049224</v>
      </c>
      <c r="J123" s="48">
        <f t="shared" ref="J123" si="203">100*(SUM(D122:D123)/SUM(D110:D111)-1)</f>
        <v>16.184488706608246</v>
      </c>
      <c r="K123" s="48">
        <f t="shared" ref="K123" si="204">100*(SUM(E122:E123)/SUM(E110:E111)-1)</f>
        <v>-16.079764519318573</v>
      </c>
      <c r="L123" s="48">
        <f t="shared" si="133"/>
        <v>-2.9565668389010535</v>
      </c>
      <c r="M123" s="48">
        <f t="shared" si="134"/>
        <v>22.083879294367705</v>
      </c>
      <c r="N123" s="48">
        <f t="shared" si="135"/>
        <v>-14.336724717865213</v>
      </c>
      <c r="O123" s="48">
        <f t="shared" si="75"/>
        <v>-7.0039601596397327</v>
      </c>
      <c r="P123" s="48">
        <f t="shared" si="76"/>
        <v>3.3417924952009237</v>
      </c>
      <c r="Q123" s="48">
        <f t="shared" si="77"/>
        <v>-12.369927676442794</v>
      </c>
      <c r="S123" s="51"/>
      <c r="T123" s="51"/>
    </row>
    <row r="124" spans="1:20" ht="12.75" customHeight="1" x14ac:dyDescent="0.2">
      <c r="A124" s="162"/>
      <c r="B124" s="77" t="s">
        <v>11</v>
      </c>
      <c r="C124" s="69">
        <v>190500.37</v>
      </c>
      <c r="D124" s="44">
        <v>70527.12</v>
      </c>
      <c r="E124" s="44">
        <v>119973.25000000001</v>
      </c>
      <c r="F124" s="48">
        <f t="shared" si="182"/>
        <v>-28.993902582209053</v>
      </c>
      <c r="G124" s="48">
        <f t="shared" si="183"/>
        <v>-33.125175004805087</v>
      </c>
      <c r="H124" s="48">
        <f t="shared" si="184"/>
        <v>-26.318102243530571</v>
      </c>
      <c r="I124" s="48">
        <f>100*(SUM(C122:C124)/SUM(C110:C112)-1)</f>
        <v>-16.876211458363521</v>
      </c>
      <c r="J124" s="48">
        <f t="shared" ref="J124" si="205">100*(SUM(D122:D124)/SUM(D110:D112)-1)</f>
        <v>-2.3415010533378799</v>
      </c>
      <c r="K124" s="48">
        <f t="shared" ref="K124" si="206">100*(SUM(E122:E124)/SUM(E110:E112)-1)</f>
        <v>-23.953456132383632</v>
      </c>
      <c r="L124" s="48">
        <f t="shared" si="133"/>
        <v>-35.579930153900776</v>
      </c>
      <c r="M124" s="48">
        <f t="shared" si="134"/>
        <v>-31.115701631783597</v>
      </c>
      <c r="N124" s="48">
        <f t="shared" si="135"/>
        <v>-37.94411210992218</v>
      </c>
      <c r="O124" s="48">
        <f t="shared" si="75"/>
        <v>-10.457746034586668</v>
      </c>
      <c r="P124" s="48">
        <f t="shared" si="76"/>
        <v>-9.4721771625150275E-2</v>
      </c>
      <c r="Q124" s="48">
        <f t="shared" si="77"/>
        <v>-15.856740406057956</v>
      </c>
      <c r="S124" s="51"/>
      <c r="T124" s="51"/>
    </row>
    <row r="125" spans="1:20" ht="12.75" customHeight="1" x14ac:dyDescent="0.2">
      <c r="A125" s="162"/>
      <c r="B125" s="77" t="s">
        <v>12</v>
      </c>
      <c r="C125" s="69">
        <v>3303.5</v>
      </c>
      <c r="D125" s="44">
        <v>1043.5</v>
      </c>
      <c r="E125" s="44">
        <v>2260</v>
      </c>
      <c r="F125" s="48">
        <f t="shared" si="182"/>
        <v>-98.26588263319384</v>
      </c>
      <c r="G125" s="48">
        <f t="shared" si="183"/>
        <v>-98.520427319306393</v>
      </c>
      <c r="H125" s="48">
        <f t="shared" si="184"/>
        <v>-98.116246746670612</v>
      </c>
      <c r="I125" s="48">
        <f>100*(SUM(C122:C125)/SUM(C110:C113)-1)</f>
        <v>-37.262861833141848</v>
      </c>
      <c r="J125" s="48">
        <f t="shared" ref="J125" si="207">100*(SUM(D122:D125)/SUM(D110:D113)-1)</f>
        <v>-27.668263583730212</v>
      </c>
      <c r="K125" s="48">
        <f t="shared" ref="K125" si="208">100*(SUM(E122:E125)/SUM(E110:E113)-1)</f>
        <v>-42.061598477511396</v>
      </c>
      <c r="L125" s="48">
        <f t="shared" si="133"/>
        <v>-98.751816827239651</v>
      </c>
      <c r="M125" s="48">
        <f t="shared" si="134"/>
        <v>-98.877638986960278</v>
      </c>
      <c r="N125" s="48">
        <f t="shared" si="135"/>
        <v>-98.683681960554367</v>
      </c>
      <c r="O125" s="48">
        <f t="shared" si="75"/>
        <v>-17.510304149435029</v>
      </c>
      <c r="P125" s="48">
        <f t="shared" si="76"/>
        <v>-7.111736969236282</v>
      </c>
      <c r="Q125" s="48">
        <f t="shared" si="77"/>
        <v>-22.913369421658214</v>
      </c>
      <c r="S125" s="51"/>
      <c r="T125" s="51"/>
    </row>
    <row r="126" spans="1:20" ht="12.75" customHeight="1" x14ac:dyDescent="0.2">
      <c r="A126" s="162"/>
      <c r="B126" s="77" t="s">
        <v>13</v>
      </c>
      <c r="C126" s="69">
        <v>147144.8899994278</v>
      </c>
      <c r="D126" s="44">
        <v>54178.1</v>
      </c>
      <c r="E126" s="44">
        <v>92966.789999427798</v>
      </c>
      <c r="F126" s="48">
        <f t="shared" si="182"/>
        <v>4354.2118964561159</v>
      </c>
      <c r="G126" s="48">
        <f t="shared" si="183"/>
        <v>5091.9597508385241</v>
      </c>
      <c r="H126" s="48">
        <f t="shared" si="184"/>
        <v>4013.5747787357432</v>
      </c>
      <c r="I126" s="48">
        <f>100*(SUM(C122:C126)/SUM(C110:C114)-1)</f>
        <v>-39.928848100573269</v>
      </c>
      <c r="J126" s="48">
        <f t="shared" ref="J126" si="209">100*(SUM(D122:D126)/SUM(D110:D114)-1)</f>
        <v>-33.312922520681163</v>
      </c>
      <c r="K126" s="48">
        <f t="shared" ref="K126" si="210">100*(SUM(E122:E126)/SUM(E110:E114)-1)</f>
        <v>-43.392284920910193</v>
      </c>
      <c r="L126" s="48">
        <f t="shared" si="133"/>
        <v>-49.629363304876343</v>
      </c>
      <c r="M126" s="48">
        <f t="shared" si="134"/>
        <v>-51.295536517177908</v>
      </c>
      <c r="N126" s="48">
        <f t="shared" si="135"/>
        <v>-48.604725178684326</v>
      </c>
      <c r="O126" s="48">
        <f t="shared" si="75"/>
        <v>-21.652122925588369</v>
      </c>
      <c r="P126" s="48">
        <f t="shared" si="76"/>
        <v>-12.389375199832109</v>
      </c>
      <c r="Q126" s="48">
        <f t="shared" si="77"/>
        <v>-26.507394967632436</v>
      </c>
      <c r="S126" s="51"/>
      <c r="T126" s="51"/>
    </row>
    <row r="127" spans="1:20" ht="12.75" customHeight="1" x14ac:dyDescent="0.2">
      <c r="A127" s="162"/>
      <c r="B127" s="77" t="s">
        <v>14</v>
      </c>
      <c r="C127" s="69">
        <v>212291.24002544404</v>
      </c>
      <c r="D127" s="44">
        <v>79525.51999999999</v>
      </c>
      <c r="E127" s="44">
        <v>132765.72002544405</v>
      </c>
      <c r="F127" s="48">
        <f t="shared" si="182"/>
        <v>44.273606800935838</v>
      </c>
      <c r="G127" s="48">
        <f t="shared" si="183"/>
        <v>46.785361612902612</v>
      </c>
      <c r="H127" s="48">
        <f t="shared" si="184"/>
        <v>42.809835669555987</v>
      </c>
      <c r="I127" s="48">
        <f>100*(SUM(C122:C127)/SUM(C110:C115)-1)</f>
        <v>-35.895577235110387</v>
      </c>
      <c r="J127" s="48">
        <f t="shared" ref="J127" si="211">100*(SUM(D122:D127)/SUM(D110:D115)-1)</f>
        <v>-30.118286897115521</v>
      </c>
      <c r="K127" s="48">
        <f t="shared" ref="K127" si="212">100*(SUM(E122:E127)/SUM(E110:E115)-1)</f>
        <v>-38.987646896544348</v>
      </c>
      <c r="L127" s="48">
        <f t="shared" si="133"/>
        <v>-13.670641156158425</v>
      </c>
      <c r="M127" s="48">
        <f t="shared" si="134"/>
        <v>-14.039893227490419</v>
      </c>
      <c r="N127" s="48">
        <f t="shared" si="135"/>
        <v>-13.447939232168405</v>
      </c>
      <c r="O127" s="48">
        <f t="shared" si="75"/>
        <v>-21.732046018710594</v>
      </c>
      <c r="P127" s="48">
        <f t="shared" si="76"/>
        <v>-12.663921709831305</v>
      </c>
      <c r="Q127" s="48">
        <f t="shared" si="77"/>
        <v>-26.500236991054472</v>
      </c>
      <c r="S127" s="51"/>
      <c r="T127" s="51"/>
    </row>
    <row r="128" spans="1:20" ht="12.75" customHeight="1" x14ac:dyDescent="0.2">
      <c r="A128" s="162"/>
      <c r="B128" s="77" t="s">
        <v>15</v>
      </c>
      <c r="C128" s="69">
        <v>251164.74999990463</v>
      </c>
      <c r="D128" s="44">
        <v>104162.88</v>
      </c>
      <c r="E128" s="44">
        <v>147001.86999990462</v>
      </c>
      <c r="F128" s="48">
        <f t="shared" si="182"/>
        <v>18.311405581220129</v>
      </c>
      <c r="G128" s="48">
        <f t="shared" si="183"/>
        <v>30.980445019410151</v>
      </c>
      <c r="H128" s="48">
        <f t="shared" si="184"/>
        <v>10.72276034185049</v>
      </c>
      <c r="I128" s="48">
        <f>100*(SUM(C122:C128)/SUM(C110:C116)-1)</f>
        <v>-32.116333568899705</v>
      </c>
      <c r="J128" s="48">
        <f t="shared" ref="J128" si="213">100*(SUM(D122:D128)/SUM(D110:D116)-1)</f>
        <v>-26.373497774055199</v>
      </c>
      <c r="K128" s="48">
        <f t="shared" ref="K128" si="214">100*(SUM(E122:E128)/SUM(E110:E116)-1)</f>
        <v>-35.300450109027913</v>
      </c>
      <c r="L128" s="48">
        <f t="shared" si="133"/>
        <v>-10.574097957017104</v>
      </c>
      <c r="M128" s="48">
        <f t="shared" si="134"/>
        <v>-7.8913186519432461</v>
      </c>
      <c r="N128" s="48">
        <f t="shared" si="135"/>
        <v>-12.382379122550603</v>
      </c>
      <c r="O128" s="48">
        <f t="shared" ref="O128:O185" si="215">100*(SUM(C117:C128)/SUM(C105:C116)-1)</f>
        <v>-22.384598876385951</v>
      </c>
      <c r="P128" s="48">
        <f t="shared" ref="P128:P186" si="216">100*(SUM(D117:D128)/SUM(D105:D116)-1)</f>
        <v>-14.019238848113369</v>
      </c>
      <c r="Q128" s="48">
        <f t="shared" ref="Q128:Q185" si="217">100*(SUM(E117:E128)/SUM(E105:E116)-1)</f>
        <v>-26.849616766323447</v>
      </c>
      <c r="S128" s="51"/>
      <c r="T128" s="51"/>
    </row>
    <row r="129" spans="1:20" ht="12.75" customHeight="1" x14ac:dyDescent="0.2">
      <c r="A129" s="162"/>
      <c r="B129" s="77" t="s">
        <v>16</v>
      </c>
      <c r="C129" s="69">
        <v>246085.38999084471</v>
      </c>
      <c r="D129" s="44">
        <v>104819.07999999999</v>
      </c>
      <c r="E129" s="44">
        <v>141266.30999084472</v>
      </c>
      <c r="F129" s="48">
        <f t="shared" si="182"/>
        <v>-2.0223220054015778</v>
      </c>
      <c r="G129" s="48">
        <f t="shared" si="183"/>
        <v>0.62997490084757413</v>
      </c>
      <c r="H129" s="48">
        <f t="shared" si="184"/>
        <v>-3.9016918689970592</v>
      </c>
      <c r="I129" s="48">
        <f>100*(SUM(C122:C129)/SUM(C110:C117)-1)</f>
        <v>-28.997302820407779</v>
      </c>
      <c r="J129" s="48">
        <f t="shared" ref="J129" si="218">100*(SUM(D122:D129)/SUM(D110:D117)-1)</f>
        <v>-22.429125830607077</v>
      </c>
      <c r="K129" s="48">
        <f t="shared" ref="K129" si="219">100*(SUM(E122:E129)/SUM(E110:E117)-1)</f>
        <v>-32.690019241008997</v>
      </c>
      <c r="L129" s="48">
        <f t="shared" si="133"/>
        <v>-6.7577461114472719</v>
      </c>
      <c r="M129" s="48">
        <f t="shared" si="134"/>
        <v>3.7851618392412911</v>
      </c>
      <c r="N129" s="48">
        <f t="shared" si="135"/>
        <v>-13.293260088399251</v>
      </c>
      <c r="O129" s="48">
        <f t="shared" si="215"/>
        <v>-21.936391251878874</v>
      </c>
      <c r="P129" s="48">
        <f t="shared" si="216"/>
        <v>-13.487046016929705</v>
      </c>
      <c r="Q129" s="48">
        <f t="shared" si="217"/>
        <v>-26.518873723691417</v>
      </c>
      <c r="S129" s="51"/>
      <c r="T129" s="51"/>
    </row>
    <row r="130" spans="1:20" ht="12.75" customHeight="1" x14ac:dyDescent="0.2">
      <c r="A130" s="162"/>
      <c r="B130" s="77" t="s">
        <v>17</v>
      </c>
      <c r="C130" s="69">
        <v>273432.32497085549</v>
      </c>
      <c r="D130" s="44">
        <v>117610.65500000001</v>
      </c>
      <c r="E130" s="44">
        <v>155821.6699708555</v>
      </c>
      <c r="F130" s="48">
        <f t="shared" si="182"/>
        <v>11.112782835676761</v>
      </c>
      <c r="G130" s="48">
        <f t="shared" si="183"/>
        <v>12.203479557347796</v>
      </c>
      <c r="H130" s="48">
        <f t="shared" si="184"/>
        <v>10.303489898585227</v>
      </c>
      <c r="I130" s="48">
        <f>100*(SUM(C122:C130)/SUM(C110:C118)-1)</f>
        <v>-25.660376600503977</v>
      </c>
      <c r="J130" s="48">
        <f t="shared" ref="J130" si="220">100*(SUM(D122:D130)/SUM(D110:D118)-1)</f>
        <v>-17.897216472855281</v>
      </c>
      <c r="K130" s="48">
        <f t="shared" ref="K130" si="221">100*(SUM(E122:E130)/SUM(E110:E118)-1)</f>
        <v>-30.047826694304259</v>
      </c>
      <c r="L130" s="48">
        <f t="shared" si="133"/>
        <v>0.71258992466287641</v>
      </c>
      <c r="M130" s="48">
        <f t="shared" si="134"/>
        <v>16.882186770950057</v>
      </c>
      <c r="N130" s="48">
        <f t="shared" si="135"/>
        <v>-8.8092418456014236</v>
      </c>
      <c r="O130" s="48">
        <f t="shared" si="215"/>
        <v>-21.468780430724255</v>
      </c>
      <c r="P130" s="48">
        <f t="shared" si="216"/>
        <v>-12.383579327645577</v>
      </c>
      <c r="Q130" s="48">
        <f t="shared" si="217"/>
        <v>-26.468690551672236</v>
      </c>
      <c r="S130" s="51"/>
      <c r="T130" s="51"/>
    </row>
    <row r="131" spans="1:20" ht="12.75" customHeight="1" x14ac:dyDescent="0.2">
      <c r="A131" s="162"/>
      <c r="B131" s="77" t="s">
        <v>18</v>
      </c>
      <c r="C131" s="69">
        <v>282392.89000820159</v>
      </c>
      <c r="D131" s="44">
        <v>126723.33</v>
      </c>
      <c r="E131" s="44">
        <v>155669.56000820157</v>
      </c>
      <c r="F131" s="48">
        <f t="shared" si="182"/>
        <v>3.2770686634439272</v>
      </c>
      <c r="G131" s="48">
        <f t="shared" si="183"/>
        <v>7.7481712860114405</v>
      </c>
      <c r="H131" s="48">
        <f t="shared" si="184"/>
        <v>-9.7617977449715454E-2</v>
      </c>
      <c r="I131" s="48">
        <f>100*(SUM(C122:C131)/SUM(C110:C119)-1)</f>
        <v>-23.097589409617392</v>
      </c>
      <c r="J131" s="48">
        <f t="shared" ref="J131" si="222">100*(SUM(D122:D131)/SUM(D110:D119)-1)</f>
        <v>-14.26291477718673</v>
      </c>
      <c r="K131" s="48">
        <f t="shared" ref="K131" si="223">100*(SUM(E122:E131)/SUM(E110:E119)-1)</f>
        <v>-28.149283659689218</v>
      </c>
      <c r="L131" s="48">
        <f t="shared" si="133"/>
        <v>-1.4865990639101878</v>
      </c>
      <c r="M131" s="48">
        <f t="shared" si="134"/>
        <v>14.365218869801355</v>
      </c>
      <c r="N131" s="48">
        <f t="shared" si="135"/>
        <v>-11.475164463651499</v>
      </c>
      <c r="O131" s="48">
        <f t="shared" si="215"/>
        <v>-21.256023843668704</v>
      </c>
      <c r="P131" s="48">
        <f t="shared" si="216"/>
        <v>-11.666425274560632</v>
      </c>
      <c r="Q131" s="48">
        <f t="shared" si="217"/>
        <v>-26.631402927310297</v>
      </c>
      <c r="S131" s="51"/>
      <c r="T131" s="51"/>
    </row>
    <row r="132" spans="1:20" ht="12.75" customHeight="1" x14ac:dyDescent="0.2">
      <c r="A132" s="162"/>
      <c r="B132" s="77" t="s">
        <v>19</v>
      </c>
      <c r="C132" s="69">
        <v>246255.06999809266</v>
      </c>
      <c r="D132" s="44">
        <v>113437.38</v>
      </c>
      <c r="E132" s="44">
        <v>132817.68999809265</v>
      </c>
      <c r="F132" s="48">
        <f t="shared" si="182"/>
        <v>-12.797000664237467</v>
      </c>
      <c r="G132" s="48">
        <f t="shared" si="183"/>
        <v>-10.484217862646128</v>
      </c>
      <c r="H132" s="48">
        <f t="shared" si="184"/>
        <v>-14.679729298974664</v>
      </c>
      <c r="I132" s="48">
        <f>100*(SUM(C122:C132)/SUM(C110:C120)-1)</f>
        <v>-21.180961336777138</v>
      </c>
      <c r="J132" s="48">
        <f t="shared" ref="J132" si="224">100*(SUM(D122:D132)/SUM(D110:D120)-1)</f>
        <v>-11.423517740413624</v>
      </c>
      <c r="K132" s="48">
        <f t="shared" ref="K132" si="225">100*(SUM(E122:E132)/SUM(E110:E120)-1)</f>
        <v>-26.816023409844291</v>
      </c>
      <c r="L132" s="48">
        <f t="shared" si="133"/>
        <v>-0.1725590744974026</v>
      </c>
      <c r="M132" s="48">
        <f t="shared" si="134"/>
        <v>17.508436272990501</v>
      </c>
      <c r="N132" s="48">
        <f t="shared" si="135"/>
        <v>-11.540513911736483</v>
      </c>
      <c r="O132" s="48">
        <f t="shared" si="215"/>
        <v>-20.309663697788782</v>
      </c>
      <c r="P132" s="48">
        <f t="shared" si="216"/>
        <v>-10.065916530973261</v>
      </c>
      <c r="Q132" s="48">
        <f t="shared" si="217"/>
        <v>-26.146430814622946</v>
      </c>
      <c r="S132" s="51"/>
      <c r="T132" s="51"/>
    </row>
    <row r="133" spans="1:20" ht="12.75" customHeight="1" x14ac:dyDescent="0.2">
      <c r="A133" s="162"/>
      <c r="B133" s="77" t="s">
        <v>20</v>
      </c>
      <c r="C133" s="69">
        <v>229086.23998869892</v>
      </c>
      <c r="D133" s="44">
        <v>104655.49999999999</v>
      </c>
      <c r="E133" s="44">
        <v>124430.73998869894</v>
      </c>
      <c r="F133" s="48">
        <f t="shared" si="182"/>
        <v>-6.971970164726649</v>
      </c>
      <c r="G133" s="48">
        <f t="shared" si="183"/>
        <v>-7.7416103933289122</v>
      </c>
      <c r="H133" s="48">
        <f t="shared" si="184"/>
        <v>-6.3146332461542993</v>
      </c>
      <c r="I133" s="48">
        <f>100*(SUM(C122:C133)/SUM(C110:C121)-1)</f>
        <v>-19.604454036424812</v>
      </c>
      <c r="J133" s="48">
        <f t="shared" ref="J133" si="226">100*(SUM(D122:D133)/SUM(D110:D121)-1)</f>
        <v>-9.205419489109822</v>
      </c>
      <c r="K133" s="48">
        <f t="shared" ref="K133" si="227">100*(SUM(E122:E133)/SUM(E110:E121)-1)</f>
        <v>-25.6569393410789</v>
      </c>
      <c r="L133" s="48">
        <f t="shared" si="133"/>
        <v>0.87911099085182798</v>
      </c>
      <c r="M133" s="48">
        <f t="shared" si="134"/>
        <v>17.752434450051545</v>
      </c>
      <c r="N133" s="48">
        <f t="shared" si="135"/>
        <v>-9.9712977870283996</v>
      </c>
      <c r="O133" s="48">
        <f t="shared" si="215"/>
        <v>-19.604454036424812</v>
      </c>
      <c r="P133" s="48">
        <f t="shared" si="216"/>
        <v>-9.205419489109822</v>
      </c>
      <c r="Q133" s="48">
        <f t="shared" si="217"/>
        <v>-25.6569393410789</v>
      </c>
      <c r="S133" s="51"/>
      <c r="T133" s="51"/>
    </row>
    <row r="134" spans="1:20" x14ac:dyDescent="0.2">
      <c r="A134" s="166">
        <v>2021</v>
      </c>
      <c r="B134" s="78" t="s">
        <v>9</v>
      </c>
      <c r="C134" s="69">
        <v>196705.7000207901</v>
      </c>
      <c r="D134" s="44">
        <v>90251.520000000004</v>
      </c>
      <c r="E134" s="44">
        <v>106454.18002079011</v>
      </c>
      <c r="F134" s="48">
        <f t="shared" si="182"/>
        <v>-14.134650762746027</v>
      </c>
      <c r="G134" s="48">
        <f t="shared" si="183"/>
        <v>-13.763232701578021</v>
      </c>
      <c r="H134" s="48">
        <f t="shared" si="184"/>
        <v>-14.447040955909696</v>
      </c>
      <c r="I134" s="48">
        <f>100*(SUM(C134)/SUM(C122)-1)</f>
        <v>-3.9338181201989397</v>
      </c>
      <c r="J134" s="48">
        <f t="shared" ref="J134" si="228">100*(SUM(D134)/SUM(D122)-1)</f>
        <v>13.813483208979239</v>
      </c>
      <c r="K134" s="48">
        <f t="shared" ref="K134" si="229">100*(SUM(E134)/SUM(E122)-1)</f>
        <v>-15.150848995571264</v>
      </c>
      <c r="L134" s="48">
        <f t="shared" si="133"/>
        <v>-3.9338181201989397</v>
      </c>
      <c r="M134" s="48">
        <f t="shared" si="134"/>
        <v>13.813483208979239</v>
      </c>
      <c r="N134" s="48">
        <f t="shared" si="135"/>
        <v>-15.150848995571264</v>
      </c>
      <c r="O134" s="48">
        <f t="shared" si="215"/>
        <v>-19.316412006306305</v>
      </c>
      <c r="P134" s="48">
        <f t="shared" si="216"/>
        <v>-8.788062695476583</v>
      </c>
      <c r="Q134" s="48">
        <f t="shared" si="217"/>
        <v>-25.566152888473226</v>
      </c>
    </row>
    <row r="135" spans="1:20" x14ac:dyDescent="0.2">
      <c r="A135" s="167"/>
      <c r="B135" s="78" t="s">
        <v>10</v>
      </c>
      <c r="C135" s="69">
        <v>269036.93000000005</v>
      </c>
      <c r="D135" s="44">
        <v>112360.7</v>
      </c>
      <c r="E135" s="44">
        <v>156676.23000000004</v>
      </c>
      <c r="F135" s="48">
        <f t="shared" si="182"/>
        <v>36.771293344099917</v>
      </c>
      <c r="G135" s="48">
        <f t="shared" si="183"/>
        <v>24.497293785190543</v>
      </c>
      <c r="H135" s="48">
        <f t="shared" si="184"/>
        <v>47.177151681034736</v>
      </c>
      <c r="I135" s="48">
        <f>100*(SUM(C134:C135)/SUM(C122:C123)-1)</f>
        <v>-1.5443085588278782</v>
      </c>
      <c r="J135" s="48">
        <f t="shared" ref="J135" si="230">100*(SUM(D134:D135)/SUM(D122:D123)-1)</f>
        <v>9.6629000147381063</v>
      </c>
      <c r="K135" s="48">
        <f t="shared" ref="K135" si="231">100*(SUM(E134:E135)/SUM(E122:E123)-1)</f>
        <v>-8.7268073660330518</v>
      </c>
      <c r="L135" s="48">
        <f t="shared" si="133"/>
        <v>0.27939820045184138</v>
      </c>
      <c r="M135" s="48">
        <f t="shared" si="134"/>
        <v>6.5420245267011845</v>
      </c>
      <c r="N135" s="48">
        <f t="shared" si="135"/>
        <v>-3.776867262251471</v>
      </c>
      <c r="O135" s="48">
        <f t="shared" si="215"/>
        <v>-19.083118524758991</v>
      </c>
      <c r="P135" s="48">
        <f t="shared" si="216"/>
        <v>-9.6669751065133305</v>
      </c>
      <c r="Q135" s="48">
        <f t="shared" si="217"/>
        <v>-24.842579407541198</v>
      </c>
    </row>
    <row r="136" spans="1:20" ht="12.75" customHeight="1" x14ac:dyDescent="0.2">
      <c r="A136" s="167"/>
      <c r="B136" s="78" t="s">
        <v>11</v>
      </c>
      <c r="C136" s="69">
        <v>307334.07998416899</v>
      </c>
      <c r="D136" s="44">
        <v>134463.99</v>
      </c>
      <c r="E136" s="44">
        <v>172870.089984169</v>
      </c>
      <c r="F136" s="48">
        <f t="shared" si="182"/>
        <v>14.234904473586173</v>
      </c>
      <c r="G136" s="48">
        <f t="shared" si="183"/>
        <v>19.671726858234241</v>
      </c>
      <c r="H136" s="48">
        <f t="shared" si="184"/>
        <v>10.335875444647179</v>
      </c>
      <c r="I136" s="48">
        <f>100*(SUM(C134:C136)/SUM(C122:C124)-1)</f>
        <v>16.506467834167559</v>
      </c>
      <c r="J136" s="48">
        <f t="shared" ref="J136" si="232">100*(SUM(D134:D136)/SUM(D122:D124)-1)</f>
        <v>32.038529297993911</v>
      </c>
      <c r="K136" s="48">
        <f t="shared" ref="K136" si="233">100*(SUM(E134:E136)/SUM(E122:E124)-1)</f>
        <v>6.7942706519269036</v>
      </c>
      <c r="L136" s="48">
        <f t="shared" si="133"/>
        <v>61.329912369287776</v>
      </c>
      <c r="M136" s="48">
        <f t="shared" si="134"/>
        <v>90.655722224301797</v>
      </c>
      <c r="N136" s="48">
        <f t="shared" si="135"/>
        <v>44.090528500452365</v>
      </c>
      <c r="O136" s="48">
        <f t="shared" si="215"/>
        <v>-12.445787922357077</v>
      </c>
      <c r="P136" s="48">
        <f t="shared" si="216"/>
        <v>-1.694498832357505</v>
      </c>
      <c r="Q136" s="48">
        <f t="shared" si="217"/>
        <v>-19.096314005543469</v>
      </c>
      <c r="R136" s="51"/>
      <c r="S136" s="51"/>
    </row>
    <row r="137" spans="1:20" ht="12.75" customHeight="1" x14ac:dyDescent="0.2">
      <c r="A137" s="167"/>
      <c r="B137" s="78" t="s">
        <v>12</v>
      </c>
      <c r="C137" s="69">
        <v>248112.4700119209</v>
      </c>
      <c r="D137" s="44">
        <v>101828.20000000001</v>
      </c>
      <c r="E137" s="44">
        <v>146284.27001192089</v>
      </c>
      <c r="F137" s="48">
        <f t="shared" si="182"/>
        <v>-19.269457515189536</v>
      </c>
      <c r="G137" s="48">
        <f t="shared" si="183"/>
        <v>-24.271026019680054</v>
      </c>
      <c r="H137" s="48">
        <f t="shared" si="184"/>
        <v>-15.379074526242665</v>
      </c>
      <c r="I137" s="48">
        <f>100*(SUM(C134:C137)/SUM(C122:C125)-1)</f>
        <v>53.135846583860278</v>
      </c>
      <c r="J137" s="48">
        <f t="shared" ref="J137" si="234">100*(SUM(D134:D137)/SUM(D122:D125)-1)</f>
        <v>71.226480734288543</v>
      </c>
      <c r="K137" s="48">
        <f t="shared" ref="K137" si="235">100*(SUM(E134:E137)/SUM(E122:E125)-1)</f>
        <v>41.840064778217666</v>
      </c>
      <c r="L137" s="48">
        <f t="shared" si="133"/>
        <v>7410.5939159049767</v>
      </c>
      <c r="M137" s="48">
        <f t="shared" si="134"/>
        <v>9658.33253473886</v>
      </c>
      <c r="N137" s="48">
        <f t="shared" si="135"/>
        <v>6372.7553102619868</v>
      </c>
      <c r="O137" s="48">
        <f t="shared" si="215"/>
        <v>4.5819366051929489</v>
      </c>
      <c r="P137" s="48">
        <f t="shared" si="216"/>
        <v>16.153836437621738</v>
      </c>
      <c r="Q137" s="48">
        <f t="shared" si="217"/>
        <v>-2.6633097392690708</v>
      </c>
      <c r="R137" s="51"/>
      <c r="S137" s="51"/>
    </row>
    <row r="138" spans="1:20" ht="12.75" customHeight="1" x14ac:dyDescent="0.2">
      <c r="A138" s="167"/>
      <c r="B138" s="78" t="s">
        <v>13</v>
      </c>
      <c r="C138" s="69">
        <v>214696.78000247886</v>
      </c>
      <c r="D138" s="69">
        <v>81002.350000000006</v>
      </c>
      <c r="E138" s="44">
        <v>133694.43000247885</v>
      </c>
      <c r="F138" s="48">
        <f t="shared" si="182"/>
        <v>-13.467960722746641</v>
      </c>
      <c r="G138" s="48">
        <f t="shared" si="183"/>
        <v>-20.451947495880319</v>
      </c>
      <c r="H138" s="48">
        <f t="shared" si="184"/>
        <v>-8.6064209148502986</v>
      </c>
      <c r="I138" s="48">
        <f>100*(SUM(C134:C138)/SUM(C122:C126)-1)</f>
        <v>51.829355676416398</v>
      </c>
      <c r="J138" s="48">
        <f t="shared" ref="J138" si="236">100*(SUM(D134:D138)/SUM(D122:D126)-1)</f>
        <v>67.437557536790152</v>
      </c>
      <c r="K138" s="48">
        <f t="shared" ref="K138" si="237">100*(SUM(E134:E138)/SUM(E122:E126)-1)</f>
        <v>42.203583217347187</v>
      </c>
      <c r="L138" s="48">
        <f t="shared" si="133"/>
        <v>45.908417209264798</v>
      </c>
      <c r="M138" s="48">
        <f t="shared" si="134"/>
        <v>49.511241627151946</v>
      </c>
      <c r="N138" s="48">
        <f t="shared" si="135"/>
        <v>43.808805276918484</v>
      </c>
      <c r="O138" s="48">
        <f t="shared" si="215"/>
        <v>12.894658572717855</v>
      </c>
      <c r="P138" s="48">
        <f t="shared" si="216"/>
        <v>25.335973473690586</v>
      </c>
      <c r="Q138" s="48">
        <f t="shared" si="217"/>
        <v>5.1205043668767658</v>
      </c>
      <c r="R138" s="51"/>
      <c r="S138" s="51"/>
    </row>
    <row r="139" spans="1:20" ht="12.75" customHeight="1" x14ac:dyDescent="0.2">
      <c r="A139" s="167"/>
      <c r="B139" s="78" t="s">
        <v>14</v>
      </c>
      <c r="C139" s="69">
        <v>266685.40997744561</v>
      </c>
      <c r="D139" s="69">
        <v>105237.85</v>
      </c>
      <c r="E139" s="44">
        <v>161447.55997744561</v>
      </c>
      <c r="F139" s="48">
        <f t="shared" si="182"/>
        <v>24.214909033273102</v>
      </c>
      <c r="G139" s="48">
        <f t="shared" si="183"/>
        <v>29.919502335426063</v>
      </c>
      <c r="H139" s="48">
        <f t="shared" si="184"/>
        <v>20.758628444320504</v>
      </c>
      <c r="I139" s="48">
        <f>100*(SUM(C134:C139)/SUM(C122:C127)-1)</f>
        <v>46.408361314228628</v>
      </c>
      <c r="J139" s="48">
        <f t="shared" ref="J139" si="238">100*(SUM(D134:D139)/SUM(D122:D127)-1)</f>
        <v>60.279775548435751</v>
      </c>
      <c r="K139" s="48">
        <f t="shared" ref="K139" si="239">100*(SUM(E134:E139)/SUM(E122:E127)-1)</f>
        <v>37.904981361785261</v>
      </c>
      <c r="L139" s="48">
        <f t="shared" si="133"/>
        <v>25.622427918119548</v>
      </c>
      <c r="M139" s="48">
        <f t="shared" si="134"/>
        <v>32.332174627717023</v>
      </c>
      <c r="N139" s="48">
        <f t="shared" si="135"/>
        <v>21.60334757082234</v>
      </c>
      <c r="O139" s="48">
        <f t="shared" si="215"/>
        <v>16.44235226995141</v>
      </c>
      <c r="P139" s="48">
        <f t="shared" si="216"/>
        <v>29.531164821970801</v>
      </c>
      <c r="Q139" s="48">
        <f t="shared" si="217"/>
        <v>8.2644075194981514</v>
      </c>
      <c r="R139" s="51"/>
      <c r="S139" s="51"/>
    </row>
    <row r="140" spans="1:20" ht="12.75" customHeight="1" x14ac:dyDescent="0.2">
      <c r="A140" s="167"/>
      <c r="B140" s="78" t="s">
        <v>15</v>
      </c>
      <c r="C140" s="69">
        <v>309661.85998817446</v>
      </c>
      <c r="D140" s="69">
        <v>125939.51</v>
      </c>
      <c r="E140" s="44">
        <v>183722.34998817448</v>
      </c>
      <c r="F140" s="48">
        <f t="shared" si="182"/>
        <v>16.115036069788545</v>
      </c>
      <c r="G140" s="48">
        <f t="shared" si="183"/>
        <v>19.671306473858973</v>
      </c>
      <c r="H140" s="48">
        <f t="shared" si="184"/>
        <v>13.796919577998379</v>
      </c>
      <c r="I140" s="48">
        <f>100*(SUM(C134:C140)/SUM(C122:C128)-1)</f>
        <v>41.863039621727708</v>
      </c>
      <c r="J140" s="48">
        <f t="shared" ref="J140" si="240">100*(SUM(D134:D140)/SUM(D122:D128)-1)</f>
        <v>51.980942793475272</v>
      </c>
      <c r="K140" s="48">
        <f t="shared" ref="K140" si="241">100*(SUM(E134:E140)/SUM(E122:E128)-1)</f>
        <v>35.479140957142732</v>
      </c>
      <c r="L140" s="48">
        <f t="shared" si="133"/>
        <v>23.29033432768415</v>
      </c>
      <c r="M140" s="48">
        <f t="shared" si="134"/>
        <v>20.906324786718635</v>
      </c>
      <c r="N140" s="48">
        <f t="shared" si="135"/>
        <v>24.979600591675254</v>
      </c>
      <c r="O140" s="48">
        <f t="shared" si="215"/>
        <v>20.059467606480098</v>
      </c>
      <c r="P140" s="48">
        <f t="shared" si="216"/>
        <v>32.89153702808045</v>
      </c>
      <c r="Q140" s="48">
        <f t="shared" si="217"/>
        <v>12.009021506467077</v>
      </c>
      <c r="R140" s="51"/>
      <c r="S140" s="51"/>
    </row>
    <row r="141" spans="1:20" ht="12.75" customHeight="1" x14ac:dyDescent="0.2">
      <c r="A141" s="167"/>
      <c r="B141" s="78" t="s">
        <v>16</v>
      </c>
      <c r="C141" s="69">
        <v>311927.19000457763</v>
      </c>
      <c r="D141" s="69">
        <v>125007.98999847411</v>
      </c>
      <c r="E141" s="44">
        <v>186919.20000610352</v>
      </c>
      <c r="F141" s="48">
        <f t="shared" si="182"/>
        <v>0.73154957361867279</v>
      </c>
      <c r="G141" s="48">
        <f t="shared" si="183"/>
        <v>-0.73965668242308436</v>
      </c>
      <c r="H141" s="48">
        <f t="shared" si="184"/>
        <v>1.7400441580106119</v>
      </c>
      <c r="I141" s="48">
        <f>100*(SUM(C134:C141)/SUM(C122:C129)-1)</f>
        <v>39.422862737076514</v>
      </c>
      <c r="J141" s="48">
        <f t="shared" ref="J141" si="242">100*(SUM(D134:D141)/SUM(D122:D129)-1)</f>
        <v>46.255373797941736</v>
      </c>
      <c r="K141" s="48">
        <f t="shared" ref="K141" si="243">100*(SUM(E134:E141)/SUM(E122:E129)-1)</f>
        <v>34.995952935760585</v>
      </c>
      <c r="L141" s="48">
        <f t="shared" si="133"/>
        <v>26.755672092594551</v>
      </c>
      <c r="M141" s="48">
        <f t="shared" si="134"/>
        <v>19.260720470427817</v>
      </c>
      <c r="N141" s="48">
        <f t="shared" si="135"/>
        <v>32.316898500581992</v>
      </c>
      <c r="O141" s="48">
        <f t="shared" si="215"/>
        <v>23.473900778147172</v>
      </c>
      <c r="P141" s="48">
        <f t="shared" si="216"/>
        <v>34.408685749381561</v>
      </c>
      <c r="Q141" s="48">
        <f t="shared" si="217"/>
        <v>16.491683793966061</v>
      </c>
      <c r="R141" s="51"/>
      <c r="S141" s="51"/>
    </row>
    <row r="142" spans="1:20" ht="12.75" customHeight="1" x14ac:dyDescent="0.2">
      <c r="A142" s="167"/>
      <c r="B142" s="78" t="s">
        <v>17</v>
      </c>
      <c r="C142" s="69">
        <v>347605.94999485015</v>
      </c>
      <c r="D142" s="69">
        <v>140782.39999999997</v>
      </c>
      <c r="E142" s="44">
        <v>206823.54999485018</v>
      </c>
      <c r="F142" s="48">
        <f t="shared" si="182"/>
        <v>11.438169269485265</v>
      </c>
      <c r="G142" s="48">
        <f t="shared" si="183"/>
        <v>12.618721412702016</v>
      </c>
      <c r="H142" s="48">
        <f t="shared" si="184"/>
        <v>10.64863854975664</v>
      </c>
      <c r="I142" s="48">
        <f>100*(SUM(C134:C142)/SUM(C122:C130)-1)</f>
        <v>37.551867819872143</v>
      </c>
      <c r="J142" s="48">
        <f t="shared" ref="J142" si="244">100*(SUM(D134:D142)/SUM(D122:D130)-1)</f>
        <v>41.89752134071361</v>
      </c>
      <c r="K142" s="48">
        <f t="shared" ref="K142" si="245">100*(SUM(E134:E142)/SUM(E122:E130)-1)</f>
        <v>34.669260987826299</v>
      </c>
      <c r="L142" s="48">
        <f t="shared" si="133"/>
        <v>27.126867692728229</v>
      </c>
      <c r="M142" s="48">
        <f t="shared" si="134"/>
        <v>19.702079713780996</v>
      </c>
      <c r="N142" s="48">
        <f t="shared" si="135"/>
        <v>32.730928909652903</v>
      </c>
      <c r="O142" s="48">
        <f t="shared" si="215"/>
        <v>26.280851207475298</v>
      </c>
      <c r="P142" s="48">
        <f t="shared" si="216"/>
        <v>34.442175299022452</v>
      </c>
      <c r="Q142" s="48">
        <f t="shared" si="217"/>
        <v>20.929031380547759</v>
      </c>
      <c r="R142" s="51"/>
      <c r="S142" s="51"/>
    </row>
    <row r="143" spans="1:20" ht="12.75" customHeight="1" x14ac:dyDescent="0.2">
      <c r="A143" s="81"/>
      <c r="B143" s="77" t="s">
        <v>18</v>
      </c>
      <c r="C143" s="69">
        <v>335805.31001850124</v>
      </c>
      <c r="D143" s="69">
        <v>135538.15</v>
      </c>
      <c r="E143" s="44">
        <v>200267.16001850128</v>
      </c>
      <c r="F143" s="48">
        <f t="shared" si="182"/>
        <v>-3.3948325615610786</v>
      </c>
      <c r="G143" s="48">
        <f t="shared" si="183"/>
        <v>-3.7250750093761553</v>
      </c>
      <c r="H143" s="48">
        <f t="shared" si="184"/>
        <v>-3.170040344299363</v>
      </c>
      <c r="I143" s="48">
        <f>100*(SUM(C134:C143)/SUM(C122:C131)-1)</f>
        <v>35.020737995089959</v>
      </c>
      <c r="J143" s="48">
        <f t="shared" ref="J143" si="246">100*(SUM(D134:D143)/SUM(D122:D131)-1)</f>
        <v>36.647132985277175</v>
      </c>
      <c r="K143" s="48">
        <f t="shared" ref="K143" si="247">100*(SUM(E134:E143)/SUM(E122:E131)-1)</f>
        <v>33.911026363994523</v>
      </c>
      <c r="L143" s="48">
        <f t="shared" si="133"/>
        <v>18.914222666423509</v>
      </c>
      <c r="M143" s="48">
        <f t="shared" si="134"/>
        <v>6.9559567287254875</v>
      </c>
      <c r="N143" s="48">
        <f t="shared" si="135"/>
        <v>28.648889357656081</v>
      </c>
      <c r="O143" s="48">
        <f t="shared" si="215"/>
        <v>28.583658431728452</v>
      </c>
      <c r="P143" s="48">
        <f t="shared" si="216"/>
        <v>33.218859476387188</v>
      </c>
      <c r="Q143" s="48">
        <f t="shared" si="217"/>
        <v>25.455470497339739</v>
      </c>
      <c r="R143" s="51"/>
      <c r="S143" s="51"/>
    </row>
    <row r="144" spans="1:20" ht="12.75" customHeight="1" x14ac:dyDescent="0.2">
      <c r="A144" s="81"/>
      <c r="B144" s="77" t="s">
        <v>19</v>
      </c>
      <c r="C144" s="69">
        <v>338227.83999694826</v>
      </c>
      <c r="D144" s="69">
        <v>138738.73999694825</v>
      </c>
      <c r="E144" s="44">
        <v>199489.10000000003</v>
      </c>
      <c r="F144" s="48">
        <f t="shared" si="182"/>
        <v>0.72140907429769641</v>
      </c>
      <c r="G144" s="48">
        <f t="shared" si="183"/>
        <v>2.3613941882401734</v>
      </c>
      <c r="H144" s="48">
        <f t="shared" si="184"/>
        <v>-0.38851103617256744</v>
      </c>
      <c r="I144" s="48">
        <f>100*(SUM(C134:C144)/SUM(C122:C132)-1)</f>
        <v>35.267228442398022</v>
      </c>
      <c r="J144" s="48">
        <f t="shared" ref="J144" si="248">100*(SUM(D134:D144)/SUM(D122:D132)-1)</f>
        <v>34.946629875055102</v>
      </c>
      <c r="K144" s="48">
        <f t="shared" ref="K144" si="249">100*(SUM(E134:E144)/SUM(E122:E132)-1)</f>
        <v>35.491320599347119</v>
      </c>
      <c r="L144" s="48">
        <f t="shared" si="133"/>
        <v>37.348579259532791</v>
      </c>
      <c r="M144" s="48">
        <f t="shared" si="134"/>
        <v>22.30425279299315</v>
      </c>
      <c r="N144" s="48">
        <f t="shared" si="135"/>
        <v>50.197688276964335</v>
      </c>
      <c r="O144" s="48">
        <f t="shared" si="215"/>
        <v>32.208048814535559</v>
      </c>
      <c r="P144" s="48">
        <f t="shared" si="216"/>
        <v>33.485187300067686</v>
      </c>
      <c r="Q144" s="48">
        <f t="shared" si="217"/>
        <v>31.321904753080034</v>
      </c>
      <c r="R144" s="51"/>
      <c r="S144" s="51"/>
    </row>
    <row r="145" spans="1:19" ht="12.75" customHeight="1" x14ac:dyDescent="0.2">
      <c r="A145" s="82"/>
      <c r="B145" s="77" t="s">
        <v>20</v>
      </c>
      <c r="C145" s="69">
        <v>321070.59000686795</v>
      </c>
      <c r="D145" s="69">
        <v>133818.15</v>
      </c>
      <c r="E145" s="44">
        <v>187252.44000686795</v>
      </c>
      <c r="F145" s="48">
        <f t="shared" si="182"/>
        <v>-5.0726900512492179</v>
      </c>
      <c r="G145" s="48">
        <f t="shared" si="183"/>
        <v>-3.5466589916100522</v>
      </c>
      <c r="H145" s="48">
        <f t="shared" si="184"/>
        <v>-6.1339992977721973</v>
      </c>
      <c r="I145" s="48">
        <f>100*(SUM(C134:C145)/SUM(C122:C133)-1)</f>
        <v>35.705321455798526</v>
      </c>
      <c r="J145" s="48">
        <f t="shared" ref="J145" si="250">100*(SUM(D134:D145)/SUM(D122:D133)-1)</f>
        <v>34.248436392282521</v>
      </c>
      <c r="K145" s="48">
        <f t="shared" ref="K145" si="251">100*(SUM(E134:E145)/SUM(E122:E133)-1)</f>
        <v>36.740905864130745</v>
      </c>
      <c r="L145" s="48">
        <f t="shared" si="133"/>
        <v>40.152717170052085</v>
      </c>
      <c r="M145" s="48">
        <f t="shared" si="134"/>
        <v>27.865377357138431</v>
      </c>
      <c r="N145" s="48">
        <f t="shared" si="135"/>
        <v>50.487283145527059</v>
      </c>
      <c r="O145" s="48">
        <f t="shared" si="215"/>
        <v>35.705321455798526</v>
      </c>
      <c r="P145" s="48">
        <f t="shared" si="216"/>
        <v>34.248436392282521</v>
      </c>
      <c r="Q145" s="48">
        <f t="shared" si="217"/>
        <v>36.740905864130745</v>
      </c>
      <c r="R145" s="51"/>
      <c r="S145" s="51"/>
    </row>
    <row r="146" spans="1:19" ht="12.75" customHeight="1" x14ac:dyDescent="0.2">
      <c r="A146" s="83"/>
      <c r="B146" s="78" t="s">
        <v>9</v>
      </c>
      <c r="C146" s="69">
        <v>300465.87262844073</v>
      </c>
      <c r="D146" s="69">
        <v>126520.6087490338</v>
      </c>
      <c r="E146" s="69">
        <v>173945.26387940696</v>
      </c>
      <c r="F146" s="48">
        <f t="shared" si="182"/>
        <v>-6.4175038199501433</v>
      </c>
      <c r="G146" s="48">
        <f t="shared" si="183"/>
        <v>-5.4533269597331842</v>
      </c>
      <c r="H146" s="48">
        <f t="shared" si="184"/>
        <v>-7.1065435125827525</v>
      </c>
      <c r="I146" s="48">
        <f>100*(SUM(C146)/SUM(C134)-1)</f>
        <v>52.748940471315308</v>
      </c>
      <c r="J146" s="48">
        <f t="shared" ref="J146" si="252">100*(SUM(D146)/SUM(D134)-1)</f>
        <v>40.186679126328052</v>
      </c>
      <c r="K146" s="48">
        <f t="shared" ref="K146" si="253">100*(SUM(E146)/SUM(E134)-1)</f>
        <v>63.399186246548609</v>
      </c>
      <c r="L146" s="48">
        <f t="shared" si="133"/>
        <v>52.748940471315308</v>
      </c>
      <c r="M146" s="48">
        <f t="shared" si="134"/>
        <v>40.186679126328052</v>
      </c>
      <c r="N146" s="48">
        <f t="shared" si="135"/>
        <v>63.399186246548609</v>
      </c>
      <c r="O146" s="48">
        <f t="shared" si="215"/>
        <v>40.208929229676095</v>
      </c>
      <c r="P146" s="48">
        <f t="shared" si="216"/>
        <v>36.259243116280459</v>
      </c>
      <c r="Q146" s="48">
        <f t="shared" si="217"/>
        <v>43.081994702952883</v>
      </c>
      <c r="R146" s="51"/>
      <c r="S146" s="51"/>
    </row>
    <row r="147" spans="1:19" ht="12.75" customHeight="1" x14ac:dyDescent="0.2">
      <c r="A147" s="82"/>
      <c r="B147" s="77" t="s">
        <v>10</v>
      </c>
      <c r="C147" s="69">
        <v>379116.08634637692</v>
      </c>
      <c r="D147" s="69">
        <v>163715.47238209134</v>
      </c>
      <c r="E147" s="69">
        <v>215400.61396428561</v>
      </c>
      <c r="F147" s="48">
        <f t="shared" si="182"/>
        <v>26.176088828296272</v>
      </c>
      <c r="G147" s="48">
        <f t="shared" si="183"/>
        <v>29.398264836709131</v>
      </c>
      <c r="H147" s="48">
        <f t="shared" si="184"/>
        <v>23.83241093222226</v>
      </c>
      <c r="I147" s="48">
        <f>100*(SUM(C146:C147)/SUM(C134:C135)-1)</f>
        <v>45.913625932090852</v>
      </c>
      <c r="J147" s="48">
        <f t="shared" ref="J147" si="254">100*(SUM(D146:D147)/SUM(D134:D135)-1)</f>
        <v>43.247076178882551</v>
      </c>
      <c r="K147" s="48">
        <f t="shared" ref="K147" si="255">100*(SUM(E146:E147)/SUM(E134:E135)-1)</f>
        <v>47.96688752658045</v>
      </c>
      <c r="L147" s="48">
        <f t="shared" si="133"/>
        <v>40.916002255295147</v>
      </c>
      <c r="M147" s="48">
        <f t="shared" si="134"/>
        <v>45.705279855048374</v>
      </c>
      <c r="N147" s="48">
        <f t="shared" si="135"/>
        <v>37.481361380909895</v>
      </c>
      <c r="O147" s="48">
        <f t="shared" si="215"/>
        <v>44.488908597169342</v>
      </c>
      <c r="P147" s="48">
        <f t="shared" si="216"/>
        <v>40.146392942553021</v>
      </c>
      <c r="Q147" s="48">
        <f t="shared" si="217"/>
        <v>47.68136406294996</v>
      </c>
      <c r="R147" s="51"/>
      <c r="S147" s="51"/>
    </row>
    <row r="148" spans="1:19" ht="12.75" customHeight="1" x14ac:dyDescent="0.2">
      <c r="A148" s="82"/>
      <c r="B148" s="77" t="s">
        <v>11</v>
      </c>
      <c r="C148" s="69">
        <v>420407.39054603083</v>
      </c>
      <c r="D148" s="69">
        <v>174481.49459792537</v>
      </c>
      <c r="E148" s="69">
        <v>245925.89594810546</v>
      </c>
      <c r="F148" s="48">
        <f t="shared" si="182"/>
        <v>10.891467201401838</v>
      </c>
      <c r="G148" s="48">
        <f t="shared" si="183"/>
        <v>6.5760566543811461</v>
      </c>
      <c r="H148" s="48">
        <f t="shared" si="184"/>
        <v>14.171399710532429</v>
      </c>
      <c r="I148" s="48">
        <f>100*(SUM(C146:C148)/SUM(C134:C136)-1)</f>
        <v>42.287218756569757</v>
      </c>
      <c r="J148" s="48">
        <f t="shared" ref="J148" si="256">100*(SUM(D146:D148)/SUM(D134:D136)-1)</f>
        <v>37.867212797085401</v>
      </c>
      <c r="K148" s="48">
        <f t="shared" ref="K148" si="257">100*(SUM(E146:E148)/SUM(E134:E136)-1)</f>
        <v>45.704368179525545</v>
      </c>
      <c r="L148" s="48">
        <f t="shared" si="133"/>
        <v>36.791660257035709</v>
      </c>
      <c r="M148" s="48">
        <f t="shared" si="134"/>
        <v>29.760759440446005</v>
      </c>
      <c r="N148" s="48">
        <f t="shared" si="135"/>
        <v>42.260524056316925</v>
      </c>
      <c r="O148" s="48">
        <f t="shared" si="215"/>
        <v>42.396807727481004</v>
      </c>
      <c r="P148" s="48">
        <f t="shared" si="216"/>
        <v>35.808891390434461</v>
      </c>
      <c r="Q148" s="48">
        <f t="shared" si="217"/>
        <v>47.348493185795263</v>
      </c>
      <c r="R148" s="51"/>
      <c r="S148" s="51"/>
    </row>
    <row r="149" spans="1:19" ht="12.75" customHeight="1" x14ac:dyDescent="0.2">
      <c r="A149" s="82"/>
      <c r="B149" s="77" t="s">
        <v>12</v>
      </c>
      <c r="C149" s="69">
        <v>363570.72553995904</v>
      </c>
      <c r="D149" s="69">
        <v>175648.36098946174</v>
      </c>
      <c r="E149" s="69">
        <v>187922.36455049732</v>
      </c>
      <c r="F149" s="48">
        <f t="shared" si="182"/>
        <v>-13.519425748498747</v>
      </c>
      <c r="G149" s="48">
        <f t="shared" si="183"/>
        <v>0.66876226285503826</v>
      </c>
      <c r="H149" s="48">
        <f t="shared" si="184"/>
        <v>-23.585776184321748</v>
      </c>
      <c r="I149" s="48">
        <f>100*(SUM(C146:C149)/SUM(C134:C137)-1)</f>
        <v>43.319191360470086</v>
      </c>
      <c r="J149" s="48">
        <f t="shared" ref="J149" si="258">100*(SUM(D146:D149)/SUM(D134:D137)-1)</f>
        <v>45.901003072289079</v>
      </c>
      <c r="K149" s="48">
        <f t="shared" ref="K149" si="259">100*(SUM(E146:E149)/SUM(E134:E137)-1)</f>
        <v>41.373118571937148</v>
      </c>
      <c r="L149" s="48">
        <f t="shared" si="133"/>
        <v>46.534644358056966</v>
      </c>
      <c r="M149" s="48">
        <f t="shared" si="134"/>
        <v>72.494810857367327</v>
      </c>
      <c r="N149" s="48">
        <f t="shared" si="135"/>
        <v>28.463822210811387</v>
      </c>
      <c r="O149" s="48">
        <f t="shared" si="215"/>
        <v>34.382420007977686</v>
      </c>
      <c r="P149" s="48">
        <f t="shared" si="216"/>
        <v>30.740276562726709</v>
      </c>
      <c r="Q149" s="48">
        <f t="shared" si="217"/>
        <v>37.103632907290908</v>
      </c>
      <c r="R149" s="51"/>
      <c r="S149" s="51"/>
    </row>
    <row r="150" spans="1:19" ht="12.75" customHeight="1" x14ac:dyDescent="0.2">
      <c r="A150" s="82"/>
      <c r="B150" s="77" t="s">
        <v>13</v>
      </c>
      <c r="C150" s="69">
        <v>389336.24733312713</v>
      </c>
      <c r="D150" s="69">
        <v>207390.41446635485</v>
      </c>
      <c r="E150" s="69">
        <v>181945.83286677228</v>
      </c>
      <c r="F150" s="48">
        <f t="shared" si="182"/>
        <v>7.0867976938743693</v>
      </c>
      <c r="G150" s="48">
        <f t="shared" si="183"/>
        <v>18.071363318213663</v>
      </c>
      <c r="H150" s="48">
        <f t="shared" si="184"/>
        <v>-3.1803195420729513</v>
      </c>
      <c r="I150" s="48">
        <f>100*(SUM(C146:C150)/SUM(C134:C138)-1)</f>
        <v>49.924538536299167</v>
      </c>
      <c r="J150" s="48">
        <f t="shared" ref="J150" si="260">100*(SUM(D146:D150)/SUM(D134:D138)-1)</f>
        <v>63.059305323298176</v>
      </c>
      <c r="K150" s="48">
        <f t="shared" ref="K150" si="261">100*(SUM(E146:E150)/SUM(E134:E138)-1)</f>
        <v>40.386755813840722</v>
      </c>
      <c r="L150" s="48">
        <f t="shared" si="133"/>
        <v>81.34237845981292</v>
      </c>
      <c r="M150" s="48">
        <f t="shared" si="134"/>
        <v>156.03012068952918</v>
      </c>
      <c r="N150" s="48">
        <f t="shared" si="135"/>
        <v>36.09081011332993</v>
      </c>
      <c r="O150" s="48">
        <f t="shared" si="215"/>
        <v>37.199787999273369</v>
      </c>
      <c r="P150" s="48">
        <f t="shared" si="216"/>
        <v>37.925908619417001</v>
      </c>
      <c r="Q150" s="48">
        <f t="shared" si="217"/>
        <v>36.658804597161911</v>
      </c>
      <c r="R150" s="51"/>
      <c r="S150" s="51"/>
    </row>
    <row r="151" spans="1:19" ht="12.75" customHeight="1" x14ac:dyDescent="0.2">
      <c r="A151" s="81">
        <v>2022</v>
      </c>
      <c r="B151" s="77" t="s">
        <v>14</v>
      </c>
      <c r="C151" s="69">
        <v>383364.14880287147</v>
      </c>
      <c r="D151" s="69">
        <v>204773.13333306558</v>
      </c>
      <c r="E151" s="69">
        <v>178591.01546980592</v>
      </c>
      <c r="F151" s="48">
        <f t="shared" si="182"/>
        <v>-1.5339179362731548</v>
      </c>
      <c r="G151" s="48">
        <f t="shared" si="183"/>
        <v>-1.262006800084714</v>
      </c>
      <c r="H151" s="48">
        <f t="shared" si="184"/>
        <v>-1.8438550331751125</v>
      </c>
      <c r="I151" s="48">
        <f>100*(SUM(C146:C151)/SUM(C134:C139)-1)</f>
        <v>48.828901964341419</v>
      </c>
      <c r="J151" s="48">
        <f t="shared" ref="J151" si="262">100*(SUM(D146:D151)/SUM(D134:D139)-1)</f>
        <v>68.365761726384022</v>
      </c>
      <c r="K151" s="48">
        <f t="shared" ref="K151" si="263">100*(SUM(E146:E151)/SUM(E134:E139)-1)</f>
        <v>34.909378269154303</v>
      </c>
      <c r="L151" s="48">
        <f t="shared" si="133"/>
        <v>43.751451883060909</v>
      </c>
      <c r="M151" s="48">
        <f t="shared" si="134"/>
        <v>94.581258865575052</v>
      </c>
      <c r="N151" s="48">
        <f t="shared" si="135"/>
        <v>10.618590640053815</v>
      </c>
      <c r="O151" s="48">
        <f t="shared" si="215"/>
        <v>38.587126137279611</v>
      </c>
      <c r="P151" s="48">
        <f t="shared" si="216"/>
        <v>42.867572944523857</v>
      </c>
      <c r="Q151" s="48">
        <f t="shared" si="217"/>
        <v>35.387335259366836</v>
      </c>
      <c r="R151" s="51"/>
      <c r="S151" s="51"/>
    </row>
    <row r="152" spans="1:19" ht="12.75" customHeight="1" x14ac:dyDescent="0.2">
      <c r="A152" s="82"/>
      <c r="B152" s="77" t="s">
        <v>15</v>
      </c>
      <c r="C152" s="69">
        <v>390161.27585738397</v>
      </c>
      <c r="D152" s="69">
        <v>209913.69176955009</v>
      </c>
      <c r="E152" s="69">
        <v>180247.58408783391</v>
      </c>
      <c r="F152" s="48">
        <f t="shared" si="182"/>
        <v>1.7730210495002785</v>
      </c>
      <c r="G152" s="48">
        <f t="shared" si="183"/>
        <v>2.5103676213829029</v>
      </c>
      <c r="H152" s="48">
        <f t="shared" si="184"/>
        <v>0.92757668333436349</v>
      </c>
      <c r="I152" s="48">
        <f>100*(SUM(C146:C152)/SUM(C134:C140)-1)</f>
        <v>44.92735833322952</v>
      </c>
      <c r="J152" s="48">
        <f t="shared" ref="J152" si="264">100*(SUM(D146:D152)/SUM(D134:D140)-1)</f>
        <v>68.08279427975161</v>
      </c>
      <c r="K152" s="48">
        <f t="shared" ref="K152" si="265">100*(SUM(E146:E152)/SUM(E134:E140)-1)</f>
        <v>28.537880108669668</v>
      </c>
      <c r="L152" s="48">
        <f t="shared" si="133"/>
        <v>25.995909174053168</v>
      </c>
      <c r="M152" s="48">
        <f t="shared" si="134"/>
        <v>66.678186829177037</v>
      </c>
      <c r="N152" s="48">
        <f t="shared" si="135"/>
        <v>-1.8913136592059843</v>
      </c>
      <c r="O152" s="48">
        <f t="shared" si="215"/>
        <v>38.568674916116464</v>
      </c>
      <c r="P152" s="48">
        <f t="shared" si="216"/>
        <v>46.877375984208072</v>
      </c>
      <c r="Q152" s="48">
        <f t="shared" si="217"/>
        <v>32.384230344767275</v>
      </c>
      <c r="R152" s="51"/>
      <c r="S152" s="51"/>
    </row>
    <row r="153" spans="1:19" ht="12.75" customHeight="1" x14ac:dyDescent="0.2">
      <c r="A153" s="82"/>
      <c r="B153" s="77" t="s">
        <v>16</v>
      </c>
      <c r="C153" s="69">
        <v>433068.72170436283</v>
      </c>
      <c r="D153" s="69">
        <v>238051.73180931722</v>
      </c>
      <c r="E153" s="69">
        <v>195016.98989504561</v>
      </c>
      <c r="F153" s="48">
        <f t="shared" si="182"/>
        <v>10.997361476402091</v>
      </c>
      <c r="G153" s="48">
        <f t="shared" si="183"/>
        <v>13.404575853326417</v>
      </c>
      <c r="H153" s="48">
        <f t="shared" si="184"/>
        <v>8.193954932574643</v>
      </c>
      <c r="I153" s="48">
        <f>100*(SUM(C146:C153)/SUM(C134:C141)-1)</f>
        <v>44.032928961815166</v>
      </c>
      <c r="J153" s="48">
        <f t="shared" ref="J153" si="266">100*(SUM(D146:D153)/SUM(D134:D141)-1)</f>
        <v>71.271364160489156</v>
      </c>
      <c r="K153" s="48">
        <f t="shared" ref="K153" si="267">100*(SUM(E146:E153)/SUM(E134:E141)-1)</f>
        <v>24.912678912013408</v>
      </c>
      <c r="L153" s="48">
        <f t="shared" si="133"/>
        <v>38.836477095186027</v>
      </c>
      <c r="M153" s="48">
        <f t="shared" si="134"/>
        <v>90.429213214469712</v>
      </c>
      <c r="N153" s="48">
        <f t="shared" si="135"/>
        <v>4.3322408231351694</v>
      </c>
      <c r="O153" s="48">
        <f t="shared" si="215"/>
        <v>39.516450611045585</v>
      </c>
      <c r="P153" s="48">
        <f t="shared" si="216"/>
        <v>53.107455805479667</v>
      </c>
      <c r="Q153" s="48">
        <f t="shared" si="217"/>
        <v>29.503384484698625</v>
      </c>
      <c r="R153" s="51"/>
      <c r="S153" s="51"/>
    </row>
    <row r="154" spans="1:19" ht="12.75" customHeight="1" x14ac:dyDescent="0.2">
      <c r="A154" s="81"/>
      <c r="B154" s="77" t="s">
        <v>17</v>
      </c>
      <c r="C154" s="69">
        <v>446218.52201724926</v>
      </c>
      <c r="D154" s="69">
        <v>244336.53160392688</v>
      </c>
      <c r="E154" s="69">
        <v>201881.9904133224</v>
      </c>
      <c r="F154" s="48">
        <f t="shared" si="182"/>
        <v>3.0364234713453175</v>
      </c>
      <c r="G154" s="48">
        <f t="shared" si="183"/>
        <v>2.6400983294017299</v>
      </c>
      <c r="H154" s="48">
        <f t="shared" si="184"/>
        <v>3.5202063789269822</v>
      </c>
      <c r="I154" s="48">
        <f>100*(SUM(C146:C154)/SUM(C134:C142)-1)</f>
        <v>41.830111184736232</v>
      </c>
      <c r="J154" s="48">
        <f t="shared" ref="J154" si="268">100*(SUM(D146:D154)/SUM(D134:D142)-1)</f>
        <v>71.587685849588766</v>
      </c>
      <c r="K154" s="48">
        <f t="shared" ref="K154" si="269">100*(SUM(E146:E154)/SUM(E134:E142)-1)</f>
        <v>21.031507530195491</v>
      </c>
      <c r="L154" s="48">
        <f t="shared" ref="L154:L158" si="270">100*(C154/C142-1)</f>
        <v>28.369069063363295</v>
      </c>
      <c r="M154" s="48">
        <f t="shared" ref="M154:M158" si="271">100*(D154/D142-1)</f>
        <v>73.556162989071751</v>
      </c>
      <c r="N154" s="48">
        <f t="shared" ref="N154:N158" si="272">100*(E154/E142-1)</f>
        <v>-2.3892634961786618</v>
      </c>
      <c r="O154" s="48">
        <f t="shared" si="215"/>
        <v>39.365596421827817</v>
      </c>
      <c r="P154" s="48">
        <f t="shared" si="216"/>
        <v>58.106862893219066</v>
      </c>
      <c r="Q154" s="48">
        <f t="shared" si="217"/>
        <v>25.70263783138429</v>
      </c>
      <c r="R154" s="51"/>
      <c r="S154" s="51"/>
    </row>
    <row r="155" spans="1:19" ht="12.75" customHeight="1" x14ac:dyDescent="0.2">
      <c r="A155" s="82"/>
      <c r="B155" s="77" t="s">
        <v>18</v>
      </c>
      <c r="C155" s="69">
        <v>419027.93258581148</v>
      </c>
      <c r="D155" s="69">
        <v>224586.6126299366</v>
      </c>
      <c r="E155" s="69">
        <v>194441.31995587485</v>
      </c>
      <c r="F155" s="48">
        <f t="shared" si="182"/>
        <v>-6.093559117294256</v>
      </c>
      <c r="G155" s="48">
        <f t="shared" si="183"/>
        <v>-8.0830806774343511</v>
      </c>
      <c r="H155" s="48">
        <f t="shared" si="184"/>
        <v>-3.6856534068313462</v>
      </c>
      <c r="I155" s="48">
        <f>100*(SUM(C146:C155)/SUM(C134:C143)-1)</f>
        <v>39.79115658260055</v>
      </c>
      <c r="J155" s="48">
        <f t="shared" ref="J155" si="273">100*(SUM(D146:D155)/SUM(D134:D143)-1)</f>
        <v>70.895211471667736</v>
      </c>
      <c r="K155" s="48">
        <f t="shared" ref="K155" si="274">100*(SUM(E146:E155)/SUM(E134:E143)-1)</f>
        <v>18.134804414485338</v>
      </c>
      <c r="L155" s="48">
        <f t="shared" si="270"/>
        <v>24.782997792001883</v>
      </c>
      <c r="M155" s="48">
        <f t="shared" si="271"/>
        <v>65.699924803412628</v>
      </c>
      <c r="N155" s="48">
        <f t="shared" si="272"/>
        <v>-2.9090341432355782</v>
      </c>
      <c r="O155" s="48">
        <f t="shared" si="215"/>
        <v>39.63316625640487</v>
      </c>
      <c r="P155" s="48">
        <f t="shared" si="216"/>
        <v>63.587441049680706</v>
      </c>
      <c r="Q155" s="48">
        <f t="shared" si="217"/>
        <v>22.466601510497352</v>
      </c>
      <c r="R155" s="51"/>
      <c r="S155" s="51"/>
    </row>
    <row r="156" spans="1:19" ht="12.75" customHeight="1" x14ac:dyDescent="0.2">
      <c r="A156" s="82"/>
      <c r="B156" s="77" t="s">
        <v>19</v>
      </c>
      <c r="C156" s="69">
        <v>407769.41992654506</v>
      </c>
      <c r="D156" s="69">
        <v>213277.69117764893</v>
      </c>
      <c r="E156" s="69">
        <v>194491.72874889613</v>
      </c>
      <c r="F156" s="48">
        <f t="shared" si="182"/>
        <v>-2.6868167450772029</v>
      </c>
      <c r="G156" s="48">
        <f t="shared" si="183"/>
        <v>-5.0354388090451234</v>
      </c>
      <c r="H156" s="48">
        <f t="shared" si="184"/>
        <v>2.5924938707855283E-2</v>
      </c>
      <c r="I156" s="48">
        <f>100*(SUM(C146:C156)/SUM(C134:C144)-1)</f>
        <v>37.723536282069126</v>
      </c>
      <c r="J156" s="48">
        <f t="shared" ref="J156" si="275">100*(SUM(D146:D156)/SUM(D134:D144)-1)</f>
        <v>69.050333176732863</v>
      </c>
      <c r="K156" s="48">
        <f t="shared" ref="K156" si="276">100*(SUM(E146:E156)/SUM(E134:E144)-1)</f>
        <v>15.914742887977408</v>
      </c>
      <c r="L156" s="48">
        <f t="shared" si="270"/>
        <v>20.560572402976728</v>
      </c>
      <c r="M156" s="48">
        <f t="shared" si="271"/>
        <v>53.726126662488262</v>
      </c>
      <c r="N156" s="48">
        <f t="shared" si="272"/>
        <v>-2.5050848648391799</v>
      </c>
      <c r="O156" s="48">
        <f t="shared" si="215"/>
        <v>37.888428357077416</v>
      </c>
      <c r="P156" s="48">
        <f t="shared" si="216"/>
        <v>65.962347192574384</v>
      </c>
      <c r="Q156" s="48">
        <f t="shared" si="217"/>
        <v>18.088424217457579</v>
      </c>
      <c r="R156" s="51"/>
      <c r="S156" s="51"/>
    </row>
    <row r="157" spans="1:19" ht="12.75" customHeight="1" x14ac:dyDescent="0.2">
      <c r="A157" s="143"/>
      <c r="B157" s="77" t="s">
        <v>20</v>
      </c>
      <c r="C157" s="69">
        <v>384652.54426744231</v>
      </c>
      <c r="D157" s="69">
        <v>183920.50868537472</v>
      </c>
      <c r="E157" s="69">
        <v>200732.03558206762</v>
      </c>
      <c r="F157" s="48">
        <f t="shared" si="182"/>
        <v>-5.6691047757497337</v>
      </c>
      <c r="G157" s="48">
        <f t="shared" si="183"/>
        <v>-13.764769456277193</v>
      </c>
      <c r="H157" s="48">
        <f t="shared" si="184"/>
        <v>3.2085204205409834</v>
      </c>
      <c r="I157" s="48">
        <f>100*(SUM(C146:C157)/SUM(C134:C145)-1)</f>
        <v>36.063905998094945</v>
      </c>
      <c r="J157" s="48">
        <f t="shared" ref="J157" si="277">100*(SUM(D146:D157)/SUM(D134:D145)-1)</f>
        <v>66.081882395402019</v>
      </c>
      <c r="K157" s="48">
        <f t="shared" ref="K157" si="278">100*(SUM(E146:E157)/SUM(E134:E145)-1)</f>
        <v>15.115431250427957</v>
      </c>
      <c r="L157" s="48">
        <f t="shared" si="270"/>
        <v>19.803107553144095</v>
      </c>
      <c r="M157" s="48">
        <f t="shared" si="271"/>
        <v>37.44063020253585</v>
      </c>
      <c r="N157" s="48">
        <f t="shared" si="272"/>
        <v>7.1986221246063797</v>
      </c>
      <c r="O157" s="48">
        <f t="shared" si="215"/>
        <v>36.063905998094945</v>
      </c>
      <c r="P157" s="48">
        <f t="shared" si="216"/>
        <v>66.081882395402019</v>
      </c>
      <c r="Q157" s="48">
        <f t="shared" si="217"/>
        <v>15.115431250427957</v>
      </c>
      <c r="R157" s="51"/>
      <c r="S157" s="51"/>
    </row>
    <row r="158" spans="1:19" ht="12.75" customHeight="1" x14ac:dyDescent="0.2">
      <c r="A158" s="144"/>
      <c r="B158" s="78" t="s">
        <v>9</v>
      </c>
      <c r="C158" s="69">
        <v>323584.35831737798</v>
      </c>
      <c r="D158" s="69">
        <v>156590.53859216871</v>
      </c>
      <c r="E158" s="69">
        <v>166993.81972520929</v>
      </c>
      <c r="F158" s="48">
        <f t="shared" si="182"/>
        <v>-15.876194466974503</v>
      </c>
      <c r="G158" s="48">
        <f t="shared" si="183"/>
        <v>-14.859664258518478</v>
      </c>
      <c r="H158" s="48">
        <f t="shared" si="184"/>
        <v>-16.80758916185291</v>
      </c>
      <c r="I158" s="48">
        <f>100*(SUM(C158)/SUM(C146)-1)</f>
        <v>7.6942134847792776</v>
      </c>
      <c r="J158" s="48">
        <f t="shared" ref="J158" si="279">100*(SUM(D158)/SUM(D146)-1)</f>
        <v>23.766823555822135</v>
      </c>
      <c r="K158" s="48">
        <f t="shared" ref="K158" si="280">100*(SUM(E158)/SUM(E146)-1)</f>
        <v>-3.9963399975161074</v>
      </c>
      <c r="L158" s="48">
        <f t="shared" si="270"/>
        <v>7.6942134847792776</v>
      </c>
      <c r="M158" s="48">
        <f t="shared" si="271"/>
        <v>23.766823555822135</v>
      </c>
      <c r="N158" s="48">
        <f t="shared" si="272"/>
        <v>-3.9963399975161074</v>
      </c>
      <c r="O158" s="48">
        <f t="shared" si="215"/>
        <v>32.757440509179858</v>
      </c>
      <c r="P158" s="48">
        <f t="shared" si="216"/>
        <v>64.01743825335285</v>
      </c>
      <c r="Q158" s="48">
        <f t="shared" si="217"/>
        <v>11.102705750181684</v>
      </c>
      <c r="R158" s="51"/>
      <c r="S158" s="51"/>
    </row>
    <row r="159" spans="1:19" ht="12.75" customHeight="1" x14ac:dyDescent="0.2">
      <c r="A159" s="145"/>
      <c r="B159" s="78" t="s">
        <v>10</v>
      </c>
      <c r="C159" s="69">
        <v>406947.16941302875</v>
      </c>
      <c r="D159" s="69">
        <v>192458.9779956385</v>
      </c>
      <c r="E159" s="69">
        <v>214488.19141739025</v>
      </c>
      <c r="F159" s="48">
        <f t="shared" si="182"/>
        <v>25.762311728889831</v>
      </c>
      <c r="G159" s="48">
        <f t="shared" si="183"/>
        <v>22.905879069033119</v>
      </c>
      <c r="H159" s="48">
        <f t="shared" si="184"/>
        <v>28.440796054808271</v>
      </c>
      <c r="I159" s="48">
        <f>100*(SUM(C158:C159)/SUM(C146:C147)-1)</f>
        <v>7.4971926612720896</v>
      </c>
      <c r="J159" s="48">
        <f t="shared" ref="J159" si="281">100*(SUM(D158:D159)/SUM(D146:D147)-1)</f>
        <v>20.263998613635813</v>
      </c>
      <c r="K159" s="48">
        <f t="shared" ref="K159" si="282">100*(SUM(E158:E159)/SUM(E146:E147)-1)</f>
        <v>-2.0197636981917899</v>
      </c>
      <c r="L159" s="48">
        <f t="shared" ref="L159" si="283">100*(C159/C147-1)</f>
        <v>7.3410451492222251</v>
      </c>
      <c r="M159" s="48">
        <f t="shared" ref="M159" si="284">100*(D159/D147-1)</f>
        <v>17.556987861515893</v>
      </c>
      <c r="N159" s="48">
        <f t="shared" ref="N159" si="285">100*(E159/E147-1)</f>
        <v>-0.42359328977894517</v>
      </c>
      <c r="O159" s="48">
        <f t="shared" si="215"/>
        <v>29.543190935969843</v>
      </c>
      <c r="P159" s="48">
        <f t="shared" si="216"/>
        <v>60.349084546385789</v>
      </c>
      <c r="Q159" s="48">
        <f t="shared" si="217"/>
        <v>8.0513560430154776</v>
      </c>
      <c r="R159" s="51"/>
      <c r="S159" s="51"/>
    </row>
    <row r="160" spans="1:19" ht="12.75" customHeight="1" x14ac:dyDescent="0.2">
      <c r="A160" s="145"/>
      <c r="B160" s="78" t="s">
        <v>11</v>
      </c>
      <c r="C160" s="69">
        <v>430830.30196448602</v>
      </c>
      <c r="D160" s="69">
        <v>201437.67788287773</v>
      </c>
      <c r="E160" s="69">
        <v>229392.62408160829</v>
      </c>
      <c r="F160" s="48">
        <f t="shared" si="182"/>
        <v>5.868853341800051</v>
      </c>
      <c r="G160" s="48">
        <f t="shared" si="183"/>
        <v>4.665253853443363</v>
      </c>
      <c r="H160" s="48">
        <f t="shared" si="184"/>
        <v>6.9488360015187434</v>
      </c>
      <c r="I160" s="48">
        <f>100*(SUM(C158:C160)/SUM(C146:C148)-1)</f>
        <v>5.5793704003386679</v>
      </c>
      <c r="J160" s="48">
        <f t="shared" ref="J160" si="286">100*(SUM(D158:D160)/SUM(D146:D148)-1)</f>
        <v>18.456288985214051</v>
      </c>
      <c r="K160" s="48">
        <f t="shared" ref="K160" si="287">100*(SUM(E158:E160)/SUM(E146:E148)-1)</f>
        <v>-3.8404254012371908</v>
      </c>
      <c r="L160" s="48">
        <f t="shared" ref="L160:L186" si="288">100*(C160/C148-1)</f>
        <v>2.4792407680839679</v>
      </c>
      <c r="M160" s="48">
        <f t="shared" ref="M160:M186" si="289">100*(D160/D148-1)</f>
        <v>15.449307874780715</v>
      </c>
      <c r="N160" s="48">
        <f t="shared" ref="N160:N186" si="290">100*(E160/E148-1)</f>
        <v>-6.7228673917227422</v>
      </c>
      <c r="O160" s="48">
        <f t="shared" si="215"/>
        <v>25.956905896389195</v>
      </c>
      <c r="P160" s="48">
        <f t="shared" si="216"/>
        <v>57.95237854494917</v>
      </c>
      <c r="Q160" s="48">
        <f t="shared" si="217"/>
        <v>3.7914836209670399</v>
      </c>
      <c r="R160" s="51"/>
      <c r="S160" s="51"/>
    </row>
    <row r="161" spans="1:19" ht="12.75" customHeight="1" x14ac:dyDescent="0.2">
      <c r="A161" s="145"/>
      <c r="B161" s="78" t="s">
        <v>12</v>
      </c>
      <c r="C161" s="69">
        <v>359927.34014731832</v>
      </c>
      <c r="D161" s="69">
        <v>164637.89960811782</v>
      </c>
      <c r="E161" s="69">
        <v>195289.44053920053</v>
      </c>
      <c r="F161" s="48">
        <f t="shared" si="182"/>
        <v>-16.45728294733836</v>
      </c>
      <c r="G161" s="48">
        <f t="shared" si="183"/>
        <v>-18.268567559717642</v>
      </c>
      <c r="H161" s="48">
        <f t="shared" si="184"/>
        <v>-14.866730645304127</v>
      </c>
      <c r="I161" s="48">
        <f>100*(SUM(C158:C161)/SUM(C146:C149)-1)</f>
        <v>3.9444294610868624</v>
      </c>
      <c r="J161" s="48">
        <f t="shared" ref="J161" si="291">100*(SUM(D158:D161)/SUM(D146:D149)-1)</f>
        <v>11.674443169695436</v>
      </c>
      <c r="K161" s="48">
        <f t="shared" ref="K161" si="292">100*(SUM(E158:E161)/SUM(E146:E149)-1)</f>
        <v>-2.0687784066564463</v>
      </c>
      <c r="L161" s="48">
        <f t="shared" si="288"/>
        <v>-1.0021118689437225</v>
      </c>
      <c r="M161" s="48">
        <f t="shared" si="289"/>
        <v>-6.2684680456565722</v>
      </c>
      <c r="N161" s="48">
        <f t="shared" si="290"/>
        <v>3.9202763366270599</v>
      </c>
      <c r="O161" s="48">
        <f t="shared" si="215"/>
        <v>22.143607318350476</v>
      </c>
      <c r="P161" s="48">
        <f t="shared" si="216"/>
        <v>50.106293743880535</v>
      </c>
      <c r="Q161" s="48">
        <f t="shared" si="217"/>
        <v>2.2210629022124895</v>
      </c>
      <c r="R161" s="51"/>
      <c r="S161" s="51"/>
    </row>
    <row r="162" spans="1:19" ht="12.75" customHeight="1" x14ac:dyDescent="0.2">
      <c r="A162" s="145">
        <v>2023</v>
      </c>
      <c r="B162" s="78" t="s">
        <v>13</v>
      </c>
      <c r="C162" s="69">
        <v>428196.4166466457</v>
      </c>
      <c r="D162" s="69">
        <v>189758.19291503623</v>
      </c>
      <c r="E162" s="69">
        <v>238438.22373160947</v>
      </c>
      <c r="F162" s="48">
        <f t="shared" si="182"/>
        <v>18.96746061896404</v>
      </c>
      <c r="G162" s="48">
        <f t="shared" si="183"/>
        <v>15.257904386967658</v>
      </c>
      <c r="H162" s="48">
        <f t="shared" si="184"/>
        <v>22.094785602986899</v>
      </c>
      <c r="I162" s="48">
        <f>100*(SUM(C158:C162)/SUM(C146:C150)-1)</f>
        <v>5.2128801232725674</v>
      </c>
      <c r="J162" s="48">
        <f t="shared" ref="J162" si="293">100*(SUM(D158:D162)/SUM(D146:D150)-1)</f>
        <v>6.7386031056126505</v>
      </c>
      <c r="K162" s="48">
        <f t="shared" ref="K162" si="294">100*(SUM(E158:E162)/SUM(E146:E150)-1)</f>
        <v>3.9260530290603723</v>
      </c>
      <c r="L162" s="48">
        <f t="shared" si="288"/>
        <v>9.9811331669482861</v>
      </c>
      <c r="M162" s="48">
        <f t="shared" si="289"/>
        <v>-8.5019462431225925</v>
      </c>
      <c r="N162" s="48">
        <f t="shared" si="290"/>
        <v>31.049016058643719</v>
      </c>
      <c r="O162" s="48">
        <f t="shared" si="215"/>
        <v>17.871915796880302</v>
      </c>
      <c r="P162" s="48">
        <f t="shared" si="216"/>
        <v>38.276855327503554</v>
      </c>
      <c r="Q162" s="48">
        <f t="shared" si="217"/>
        <v>2.528617829908586</v>
      </c>
      <c r="R162" s="51"/>
      <c r="S162" s="51"/>
    </row>
    <row r="163" spans="1:19" ht="12.75" customHeight="1" x14ac:dyDescent="0.2">
      <c r="A163" s="145"/>
      <c r="B163" s="78" t="s">
        <v>14</v>
      </c>
      <c r="C163" s="69">
        <v>410399.45428390463</v>
      </c>
      <c r="D163" s="69">
        <v>180620.41131751577</v>
      </c>
      <c r="E163" s="69">
        <v>229779.04296638884</v>
      </c>
      <c r="F163" s="48">
        <f t="shared" si="182"/>
        <v>-4.156261395673333</v>
      </c>
      <c r="G163" s="48">
        <f t="shared" si="183"/>
        <v>-4.8154872562534816</v>
      </c>
      <c r="H163" s="48">
        <f t="shared" si="184"/>
        <v>-3.631624422335733</v>
      </c>
      <c r="I163" s="48">
        <f>100*(SUM(C158:C163)/SUM(C146:C151)-1)</f>
        <v>5.5281829271790262</v>
      </c>
      <c r="J163" s="48">
        <f t="shared" ref="J163" si="295">100*(SUM(D158:D163)/SUM(D146:D151)-1)</f>
        <v>3.1328541649856545</v>
      </c>
      <c r="K163" s="48">
        <f t="shared" ref="K163" si="296">100*(SUM(E158:E163)/SUM(E146:E151)-1)</f>
        <v>7.6580200064598758</v>
      </c>
      <c r="L163" s="48">
        <f t="shared" si="288"/>
        <v>7.0521214791357423</v>
      </c>
      <c r="M163" s="48">
        <f t="shared" si="289"/>
        <v>-11.794868605279952</v>
      </c>
      <c r="N163" s="48">
        <f t="shared" si="290"/>
        <v>28.662151543248939</v>
      </c>
      <c r="O163" s="48">
        <f t="shared" si="215"/>
        <v>15.241405101891381</v>
      </c>
      <c r="P163" s="48">
        <f t="shared" si="216"/>
        <v>29.542728660986285</v>
      </c>
      <c r="Q163" s="48">
        <f t="shared" si="217"/>
        <v>3.9599699727219217</v>
      </c>
      <c r="R163" s="51"/>
      <c r="S163" s="51"/>
    </row>
    <row r="164" spans="1:19" ht="12.75" customHeight="1" x14ac:dyDescent="0.2">
      <c r="A164" s="145"/>
      <c r="B164" s="77" t="s">
        <v>15</v>
      </c>
      <c r="C164" s="69">
        <v>404835.27253551543</v>
      </c>
      <c r="D164" s="69">
        <v>184202.41004863376</v>
      </c>
      <c r="E164" s="69">
        <v>220632.86248688167</v>
      </c>
      <c r="F164" s="48">
        <f t="shared" si="182"/>
        <v>-1.3557965758258628</v>
      </c>
      <c r="G164" s="48">
        <f t="shared" si="183"/>
        <v>1.9831638655839035</v>
      </c>
      <c r="H164" s="48">
        <f t="shared" si="184"/>
        <v>-3.9804241333031509</v>
      </c>
      <c r="I164" s="48">
        <f>100*(SUM(C158:C164)/SUM(C146:C152)-1)</f>
        <v>5.2656648312177312</v>
      </c>
      <c r="J164" s="48">
        <f t="shared" ref="J164" si="297">100*(SUM(D158:D164)/SUM(D146:D152)-1)</f>
        <v>0.57530764227062825</v>
      </c>
      <c r="K164" s="48">
        <f t="shared" ref="K164" si="298">100*(SUM(E158:E164)/SUM(E146:E152)-1)</f>
        <v>9.6068689780019145</v>
      </c>
      <c r="L164" s="48">
        <f t="shared" si="288"/>
        <v>3.7610079693032539</v>
      </c>
      <c r="M164" s="48">
        <f t="shared" si="289"/>
        <v>-12.248501517063016</v>
      </c>
      <c r="N164" s="48">
        <f t="shared" si="290"/>
        <v>22.405447819687939</v>
      </c>
      <c r="O164" s="48">
        <f t="shared" si="215"/>
        <v>13.4172146837914</v>
      </c>
      <c r="P164" s="48">
        <f t="shared" si="216"/>
        <v>22.596917515113148</v>
      </c>
      <c r="Q164" s="48">
        <f t="shared" si="217"/>
        <v>5.8364181605940368</v>
      </c>
      <c r="R164" s="51"/>
      <c r="S164" s="51"/>
    </row>
    <row r="165" spans="1:19" ht="12.75" customHeight="1" x14ac:dyDescent="0.2">
      <c r="A165" s="145"/>
      <c r="B165" s="77" t="s">
        <v>16</v>
      </c>
      <c r="C165" s="69">
        <v>436126.08710215444</v>
      </c>
      <c r="D165" s="69">
        <v>196093.48313947191</v>
      </c>
      <c r="E165" s="69">
        <v>240032.60396268254</v>
      </c>
      <c r="F165" s="48">
        <f t="shared" si="182"/>
        <v>7.7292708144382161</v>
      </c>
      <c r="G165" s="48">
        <f t="shared" si="183"/>
        <v>6.4554383885089495</v>
      </c>
      <c r="H165" s="48">
        <f t="shared" si="184"/>
        <v>8.7927706041317055</v>
      </c>
      <c r="I165" s="48">
        <f>100*(SUM(C158:C165)/SUM(C146:C153)-1)</f>
        <v>4.6202442235172558</v>
      </c>
      <c r="J165" s="48">
        <f t="shared" ref="J165" si="299">100*(SUM(D158:D165)/SUM(D146:D153)-1)</f>
        <v>-2.3122582029516114</v>
      </c>
      <c r="K165" s="48">
        <f t="shared" ref="K165" si="300">100*(SUM(E158:E165)/SUM(E146:E153)-1)</f>
        <v>11.292607412845278</v>
      </c>
      <c r="L165" s="48">
        <f t="shared" si="288"/>
        <v>0.70597696036767132</v>
      </c>
      <c r="M165" s="48">
        <f t="shared" si="289"/>
        <v>-17.625685119339717</v>
      </c>
      <c r="N165" s="48">
        <f t="shared" si="290"/>
        <v>23.08291913020679</v>
      </c>
      <c r="O165" s="48">
        <f t="shared" si="215"/>
        <v>10.365604560758147</v>
      </c>
      <c r="P165" s="48">
        <f t="shared" si="216"/>
        <v>13.787079139884749</v>
      </c>
      <c r="Q165" s="48">
        <f t="shared" si="217"/>
        <v>7.385413932131013</v>
      </c>
      <c r="R165" s="51"/>
      <c r="S165" s="51"/>
    </row>
    <row r="166" spans="1:19" ht="12.75" customHeight="1" x14ac:dyDescent="0.2">
      <c r="A166" s="145"/>
      <c r="B166" s="77" t="s">
        <v>17</v>
      </c>
      <c r="C166" s="69">
        <v>455819.57350312849</v>
      </c>
      <c r="D166" s="69">
        <v>204512.48192323287</v>
      </c>
      <c r="E166" s="69">
        <v>251307.09157989558</v>
      </c>
      <c r="F166" s="48">
        <f t="shared" si="182"/>
        <v>4.5155488248427522</v>
      </c>
      <c r="G166" s="48">
        <f t="shared" si="183"/>
        <v>4.2933598041975385</v>
      </c>
      <c r="H166" s="48">
        <f t="shared" si="184"/>
        <v>4.6970650782782286</v>
      </c>
      <c r="I166" s="48">
        <f>100*(SUM(C158:C166)/SUM(C146:C154)-1)</f>
        <v>4.3060329175911294</v>
      </c>
      <c r="J166" s="48">
        <f t="shared" ref="J166" si="301">100*(SUM(D158:D166)/SUM(D146:D154)-1)</f>
        <v>-4.2708633385706847</v>
      </c>
      <c r="K166" s="48">
        <f t="shared" ref="K166" si="302">100*(SUM(E158:E166)/SUM(E146:E154)-1)</f>
        <v>12.804771647984836</v>
      </c>
      <c r="L166" s="48">
        <f t="shared" si="288"/>
        <v>2.1516479061593152</v>
      </c>
      <c r="M166" s="48">
        <f t="shared" si="289"/>
        <v>-16.29885200517186</v>
      </c>
      <c r="N166" s="48">
        <f t="shared" si="290"/>
        <v>24.482174494804056</v>
      </c>
      <c r="O166" s="48">
        <f t="shared" si="215"/>
        <v>8.1608180980706315</v>
      </c>
      <c r="P166" s="48">
        <f t="shared" si="216"/>
        <v>6.4642433232332763</v>
      </c>
      <c r="Q166" s="48">
        <f t="shared" si="217"/>
        <v>9.716515592283681</v>
      </c>
      <c r="R166" s="51"/>
      <c r="S166" s="51"/>
    </row>
    <row r="167" spans="1:19" ht="12.75" customHeight="1" x14ac:dyDescent="0.2">
      <c r="A167" s="145"/>
      <c r="B167" s="77" t="s">
        <v>18</v>
      </c>
      <c r="C167" s="69">
        <v>427734.3153254608</v>
      </c>
      <c r="D167" s="69">
        <v>198978.24526960994</v>
      </c>
      <c r="E167" s="69">
        <v>228756.07005585087</v>
      </c>
      <c r="F167" s="48">
        <f t="shared" si="182"/>
        <v>-6.1614857742555706</v>
      </c>
      <c r="G167" s="48">
        <f t="shared" si="183"/>
        <v>-2.7060630244076234</v>
      </c>
      <c r="H167" s="48">
        <f t="shared" si="184"/>
        <v>-8.9734919067635204</v>
      </c>
      <c r="I167" s="48">
        <f>100*(SUM(C158:C167)/SUM(C146:C155)-1)</f>
        <v>4.0681291254714758</v>
      </c>
      <c r="J167" s="48">
        <f t="shared" ref="J167" si="303">100*(SUM(D158:D167)/SUM(D146:D155)-1)</f>
        <v>-5.0841279493638369</v>
      </c>
      <c r="K167" s="48">
        <f t="shared" ref="K167" si="304">100*(SUM(E158:E167)/SUM(E146:E155)-1)</f>
        <v>13.286380209627445</v>
      </c>
      <c r="L167" s="48">
        <f t="shared" si="288"/>
        <v>2.0777571284860352</v>
      </c>
      <c r="M167" s="48">
        <f t="shared" si="289"/>
        <v>-11.402446058760829</v>
      </c>
      <c r="N167" s="48">
        <f t="shared" si="290"/>
        <v>17.647869345755929</v>
      </c>
      <c r="O167" s="48">
        <f t="shared" si="215"/>
        <v>6.3870995203521908</v>
      </c>
      <c r="P167" s="48">
        <f t="shared" si="216"/>
        <v>1.0933920698625421</v>
      </c>
      <c r="Q167" s="48">
        <f t="shared" si="217"/>
        <v>11.454585995114641</v>
      </c>
      <c r="R167" s="51"/>
      <c r="S167" s="51"/>
    </row>
    <row r="168" spans="1:19" ht="12.75" customHeight="1" x14ac:dyDescent="0.2">
      <c r="A168" s="145"/>
      <c r="B168" s="77" t="s">
        <v>19</v>
      </c>
      <c r="C168" s="69">
        <v>439784.66213353584</v>
      </c>
      <c r="D168" s="69">
        <v>179574.15270412102</v>
      </c>
      <c r="E168" s="69">
        <v>260210.50942941481</v>
      </c>
      <c r="F168" s="48">
        <f t="shared" si="182"/>
        <v>2.8172504230590034</v>
      </c>
      <c r="G168" s="48">
        <f t="shared" si="183"/>
        <v>-9.7518663606651614</v>
      </c>
      <c r="H168" s="48">
        <f t="shared" si="184"/>
        <v>13.750209717226003</v>
      </c>
      <c r="I168" s="48">
        <f>100*(SUM(C158:C168)/SUM(C146:C156)-1)</f>
        <v>4.4241968250396946</v>
      </c>
      <c r="J168" s="48">
        <f t="shared" ref="J168" si="305">100*(SUM(D158:D168)/SUM(D146:D156)-1)</f>
        <v>-6.1314671323258629</v>
      </c>
      <c r="K168" s="48">
        <f t="shared" ref="K168" si="306">100*(SUM(E158:E168)/SUM(E146:E156)-1)</f>
        <v>15.141328274668453</v>
      </c>
      <c r="L168" s="48">
        <f t="shared" si="288"/>
        <v>7.8513102362501641</v>
      </c>
      <c r="M168" s="48">
        <f t="shared" si="289"/>
        <v>-15.802655349196682</v>
      </c>
      <c r="N168" s="48">
        <f t="shared" si="290"/>
        <v>33.790013129744302</v>
      </c>
      <c r="O168" s="48">
        <f t="shared" si="215"/>
        <v>5.4852550200396477</v>
      </c>
      <c r="P168" s="48">
        <f t="shared" si="216"/>
        <v>-3.6144360567467837</v>
      </c>
      <c r="Q168" s="48">
        <f t="shared" si="217"/>
        <v>14.50493504028123</v>
      </c>
      <c r="R168" s="51"/>
      <c r="S168" s="51"/>
    </row>
    <row r="169" spans="1:19" ht="12.75" customHeight="1" x14ac:dyDescent="0.2">
      <c r="A169" s="149"/>
      <c r="B169" s="77" t="s">
        <v>20</v>
      </c>
      <c r="C169" s="69">
        <v>354957.96777883626</v>
      </c>
      <c r="D169" s="69">
        <v>157679.41586489498</v>
      </c>
      <c r="E169" s="69">
        <v>197278.55191394128</v>
      </c>
      <c r="F169" s="48">
        <f t="shared" si="182"/>
        <v>-19.288233915020637</v>
      </c>
      <c r="G169" s="48">
        <f t="shared" si="183"/>
        <v>-12.192588136724414</v>
      </c>
      <c r="H169" s="48">
        <f t="shared" si="184"/>
        <v>-24.185017604965175</v>
      </c>
      <c r="I169" s="48">
        <f>100*(SUM(C158:C169)/SUM(C146:C157)-1)</f>
        <v>3.4339320649793059</v>
      </c>
      <c r="J169" s="48">
        <f t="shared" ref="J169" si="307">100*(SUM(D158:D169)/SUM(D146:D157)-1)</f>
        <v>-6.763765134461142</v>
      </c>
      <c r="K169" s="48">
        <f t="shared" ref="K169" si="308">100*(SUM(E158:E169)/SUM(E146:E157)-1)</f>
        <v>13.701363748229657</v>
      </c>
      <c r="L169" s="48">
        <f t="shared" si="288"/>
        <v>-7.7198440335701779</v>
      </c>
      <c r="M169" s="48">
        <f t="shared" si="289"/>
        <v>-14.267627361432156</v>
      </c>
      <c r="N169" s="48">
        <f t="shared" si="290"/>
        <v>-1.7204447003749013</v>
      </c>
      <c r="O169" s="48">
        <f t="shared" si="215"/>
        <v>3.4339320649793059</v>
      </c>
      <c r="P169" s="48">
        <f t="shared" si="216"/>
        <v>-6.763765134461142</v>
      </c>
      <c r="Q169" s="48">
        <f t="shared" si="217"/>
        <v>13.701363748229657</v>
      </c>
      <c r="R169" s="51"/>
      <c r="S169" s="51"/>
    </row>
    <row r="170" spans="1:19" ht="12.75" customHeight="1" x14ac:dyDescent="0.2">
      <c r="A170" s="166">
        <v>2024</v>
      </c>
      <c r="B170" s="78" t="s">
        <v>9</v>
      </c>
      <c r="C170" s="69">
        <v>317713.78528545413</v>
      </c>
      <c r="D170" s="69">
        <v>150928.01522213221</v>
      </c>
      <c r="E170" s="69">
        <v>166785.77006332192</v>
      </c>
      <c r="F170" s="48">
        <f t="shared" si="182"/>
        <v>-10.492561338019568</v>
      </c>
      <c r="G170" s="48">
        <f t="shared" si="183"/>
        <v>-4.2817260615346298</v>
      </c>
      <c r="H170" s="48">
        <f t="shared" si="184"/>
        <v>-15.456714151024997</v>
      </c>
      <c r="I170" s="48">
        <f>100*(SUM(C170)/SUM(C158)-1)</f>
        <v>-1.8142326354866234</v>
      </c>
      <c r="J170" s="48">
        <f t="shared" ref="J170" si="309">100*(SUM(D170)/SUM(D158)-1)</f>
        <v>-3.6161337849307973</v>
      </c>
      <c r="K170" s="48">
        <f t="shared" ref="K170" si="310">100*(SUM(E170)/SUM(E158)-1)</f>
        <v>-0.12458524646583591</v>
      </c>
      <c r="L170" s="48">
        <f t="shared" si="288"/>
        <v>-1.8142326354866234</v>
      </c>
      <c r="M170" s="48">
        <f t="shared" si="289"/>
        <v>-3.6161337849307973</v>
      </c>
      <c r="N170" s="48">
        <f t="shared" si="290"/>
        <v>-0.12458524646583591</v>
      </c>
      <c r="O170" s="48">
        <f t="shared" si="215"/>
        <v>2.8056369364710898</v>
      </c>
      <c r="P170" s="48">
        <f t="shared" si="216"/>
        <v>-8.1698146220851697</v>
      </c>
      <c r="Q170" s="48">
        <f t="shared" si="217"/>
        <v>14.029741716644285</v>
      </c>
      <c r="R170" s="51"/>
      <c r="S170" s="51"/>
    </row>
    <row r="171" spans="1:19" ht="12.75" customHeight="1" x14ac:dyDescent="0.2">
      <c r="A171" s="167"/>
      <c r="B171" s="78" t="s">
        <v>10</v>
      </c>
      <c r="C171" s="69">
        <v>430430.44118886581</v>
      </c>
      <c r="D171" s="69">
        <v>214546.12340873273</v>
      </c>
      <c r="E171" s="69">
        <v>215884.31778013307</v>
      </c>
      <c r="F171" s="48">
        <f t="shared" si="182"/>
        <v>35.477420597957355</v>
      </c>
      <c r="G171" s="48">
        <f t="shared" si="183"/>
        <v>42.151291854576471</v>
      </c>
      <c r="H171" s="48">
        <f t="shared" si="184"/>
        <v>29.438091569904557</v>
      </c>
      <c r="I171" s="48">
        <f>100*(SUM(C170:C171)/SUM(C158:C159)-1)</f>
        <v>2.4109430018211198</v>
      </c>
      <c r="J171" s="48">
        <f t="shared" ref="J171" si="311">100*(SUM(D170:D171)/SUM(D158:D159)-1)</f>
        <v>4.705527801218401</v>
      </c>
      <c r="K171" s="48">
        <f t="shared" ref="K171" si="312">100*(SUM(E170:E171)/SUM(E158:E159)-1)</f>
        <v>0.31143714936834321</v>
      </c>
      <c r="L171" s="48">
        <f t="shared" si="288"/>
        <v>5.7705946965324273</v>
      </c>
      <c r="M171" s="48">
        <f t="shared" si="289"/>
        <v>11.476287385042006</v>
      </c>
      <c r="N171" s="48">
        <f t="shared" si="290"/>
        <v>0.65091059489890135</v>
      </c>
      <c r="O171" s="48">
        <f t="shared" si="215"/>
        <v>2.6980754058526957</v>
      </c>
      <c r="P171" s="48">
        <f t="shared" si="216"/>
        <v>-8.3474354823340864</v>
      </c>
      <c r="Q171" s="48">
        <f t="shared" si="217"/>
        <v>14.133749123418383</v>
      </c>
      <c r="R171" s="51"/>
      <c r="S171" s="51"/>
    </row>
    <row r="172" spans="1:19" ht="12.75" customHeight="1" x14ac:dyDescent="0.2">
      <c r="A172" s="167"/>
      <c r="B172" s="78" t="s">
        <v>11</v>
      </c>
      <c r="C172" s="69">
        <v>390160.05472110794</v>
      </c>
      <c r="D172" s="69">
        <v>192090.94761257901</v>
      </c>
      <c r="E172" s="69">
        <v>198069.10710852896</v>
      </c>
      <c r="F172" s="48">
        <f t="shared" si="182"/>
        <v>-9.3558407152917624</v>
      </c>
      <c r="G172" s="48">
        <f t="shared" si="183"/>
        <v>-10.466362868451496</v>
      </c>
      <c r="H172" s="48">
        <f t="shared" si="184"/>
        <v>-8.2522023159403268</v>
      </c>
      <c r="I172" s="48">
        <f>100*(SUM(C170:C172)/SUM(C158:C160)-1)</f>
        <v>-1.9853888693347699</v>
      </c>
      <c r="J172" s="48">
        <f t="shared" ref="J172" si="313">100*(SUM(D170:D172)/SUM(D158:D160)-1)</f>
        <v>1.2857504849980383</v>
      </c>
      <c r="K172" s="48">
        <f t="shared" ref="K172" si="314">100*(SUM(E170:E172)/SUM(E158:E160)-1)</f>
        <v>-4.9331628020802043</v>
      </c>
      <c r="L172" s="48">
        <f t="shared" si="288"/>
        <v>-9.4399690685476827</v>
      </c>
      <c r="M172" s="48">
        <f t="shared" si="289"/>
        <v>-4.6400109296996561</v>
      </c>
      <c r="N172" s="48">
        <f t="shared" si="290"/>
        <v>-13.654980014499396</v>
      </c>
      <c r="O172" s="48">
        <f t="shared" si="215"/>
        <v>1.6229673293769675</v>
      </c>
      <c r="P172" s="48">
        <f t="shared" si="216"/>
        <v>-9.7359919876793484</v>
      </c>
      <c r="Q172" s="48">
        <f t="shared" si="217"/>
        <v>13.598379605207223</v>
      </c>
      <c r="R172" s="51"/>
      <c r="S172" s="51"/>
    </row>
    <row r="173" spans="1:19" ht="12.75" customHeight="1" x14ac:dyDescent="0.2">
      <c r="A173" s="167"/>
      <c r="B173" s="78" t="s">
        <v>12</v>
      </c>
      <c r="C173" s="69">
        <v>411199.83959419781</v>
      </c>
      <c r="D173" s="69">
        <v>201486.08803169845</v>
      </c>
      <c r="E173" s="44">
        <v>209713.75156249932</v>
      </c>
      <c r="F173" s="48">
        <f t="shared" si="182"/>
        <v>5.3926035273214712</v>
      </c>
      <c r="G173" s="48">
        <f t="shared" si="183"/>
        <v>4.890985512793744</v>
      </c>
      <c r="H173" s="48">
        <f t="shared" si="184"/>
        <v>5.8790816114447697</v>
      </c>
      <c r="I173" s="48">
        <f>100*(SUM(C170:C173)/SUM(C158:C161)-1)</f>
        <v>1.8546737534679947</v>
      </c>
      <c r="J173" s="48">
        <f t="shared" ref="J173" si="315">100*(SUM(D170:D173)/SUM(D158:D161)-1)</f>
        <v>6.1424330596206556</v>
      </c>
      <c r="K173" s="48">
        <f t="shared" ref="K173" si="316">100*(SUM(E170:E173)/SUM(E158:E161)-1)</f>
        <v>-1.948874890517438</v>
      </c>
      <c r="L173" s="48">
        <f t="shared" si="288"/>
        <v>14.245236115126358</v>
      </c>
      <c r="M173" s="48">
        <f t="shared" si="289"/>
        <v>22.381352356467833</v>
      </c>
      <c r="N173" s="48">
        <f t="shared" si="290"/>
        <v>7.386119281960557</v>
      </c>
      <c r="O173" s="48">
        <f t="shared" si="215"/>
        <v>2.774303570090586</v>
      </c>
      <c r="P173" s="48">
        <f t="shared" si="216"/>
        <v>-7.8195856872006475</v>
      </c>
      <c r="Q173" s="48">
        <f t="shared" si="217"/>
        <v>13.857878188864969</v>
      </c>
      <c r="R173" s="51"/>
      <c r="S173" s="51"/>
    </row>
    <row r="174" spans="1:19" ht="12.75" customHeight="1" x14ac:dyDescent="0.2">
      <c r="A174" s="167"/>
      <c r="B174" s="78" t="s">
        <v>13</v>
      </c>
      <c r="C174" s="69">
        <v>413966.17512890277</v>
      </c>
      <c r="D174" s="69">
        <v>202510.06774621233</v>
      </c>
      <c r="E174" s="44">
        <v>211456.10738269048</v>
      </c>
      <c r="F174" s="48">
        <f t="shared" si="182"/>
        <v>0.67274723098991185</v>
      </c>
      <c r="G174" s="48">
        <f t="shared" si="183"/>
        <v>0.50821360646635672</v>
      </c>
      <c r="H174" s="48">
        <f t="shared" si="184"/>
        <v>0.83082573613295629</v>
      </c>
      <c r="I174" s="48">
        <f>100*(SUM(C170:C174)/SUM(C158:C162)-1)</f>
        <v>0.71735382536779468</v>
      </c>
      <c r="J174" s="48">
        <f t="shared" ref="J174" si="317">100*(SUM(D170:D174)/SUM(D158:D162)-1)</f>
        <v>6.2635652400884423</v>
      </c>
      <c r="K174" s="48">
        <f t="shared" ref="K174" si="318">100*(SUM(E170:E174)/SUM(E158:E162)-1)</f>
        <v>-4.0870334689558696</v>
      </c>
      <c r="L174" s="48">
        <f t="shared" si="288"/>
        <v>-3.3232976653996493</v>
      </c>
      <c r="M174" s="48">
        <f t="shared" si="289"/>
        <v>6.7200654871780507</v>
      </c>
      <c r="N174" s="48">
        <f t="shared" si="290"/>
        <v>-11.316187449580472</v>
      </c>
      <c r="O174" s="48">
        <f t="shared" si="215"/>
        <v>1.6490159939780646</v>
      </c>
      <c r="P174" s="48">
        <f t="shared" si="216"/>
        <v>-6.6228693909648584</v>
      </c>
      <c r="Q174" s="48">
        <f t="shared" si="217"/>
        <v>10.037670477395345</v>
      </c>
      <c r="R174" s="51"/>
      <c r="S174" s="51"/>
    </row>
    <row r="175" spans="1:19" ht="12.75" customHeight="1" x14ac:dyDescent="0.2">
      <c r="A175" s="167"/>
      <c r="B175" s="78" t="s">
        <v>14</v>
      </c>
      <c r="C175" s="69">
        <v>366335.62785435107</v>
      </c>
      <c r="D175" s="69">
        <v>178056.81775852622</v>
      </c>
      <c r="E175" s="44">
        <v>188278.81009582488</v>
      </c>
      <c r="F175" s="48">
        <f t="shared" si="182"/>
        <v>-11.505903171852216</v>
      </c>
      <c r="G175" s="48">
        <f t="shared" si="183"/>
        <v>-12.075078666375827</v>
      </c>
      <c r="H175" s="48">
        <f t="shared" si="184"/>
        <v>-10.9608076937308</v>
      </c>
      <c r="I175" s="48">
        <f>100*(SUM(C170:C175)/SUM(C158:C163)-1)</f>
        <v>-1.2746009436981787</v>
      </c>
      <c r="J175" s="48">
        <f t="shared" ref="J175" si="319">100*(SUM(D170:D175)/SUM(D158:D163)-1)</f>
        <v>4.9851844404315226</v>
      </c>
      <c r="K175" s="48">
        <f t="shared" ref="K175" si="320">100*(SUM(E170:E175)/SUM(E158:E163)-1)</f>
        <v>-6.6066157486104</v>
      </c>
      <c r="L175" s="48">
        <f t="shared" si="288"/>
        <v>-10.736814089199854</v>
      </c>
      <c r="M175" s="48">
        <f t="shared" si="289"/>
        <v>-1.4193266089306822</v>
      </c>
      <c r="N175" s="48">
        <f t="shared" si="290"/>
        <v>-18.060930333248205</v>
      </c>
      <c r="O175" s="48">
        <f t="shared" si="215"/>
        <v>0.17105381997115643</v>
      </c>
      <c r="P175" s="48">
        <f t="shared" si="216"/>
        <v>-5.7898303575777739</v>
      </c>
      <c r="Q175" s="48">
        <f t="shared" si="217"/>
        <v>6.0303533072247673</v>
      </c>
      <c r="R175" s="51"/>
      <c r="S175" s="51"/>
    </row>
    <row r="176" spans="1:19" ht="12.75" customHeight="1" x14ac:dyDescent="0.2">
      <c r="A176" s="167"/>
      <c r="B176" s="78" t="s">
        <v>15</v>
      </c>
      <c r="C176" s="69">
        <v>399616.02704224049</v>
      </c>
      <c r="D176" s="69">
        <v>188821.66614433361</v>
      </c>
      <c r="E176" s="44">
        <v>210794.36089790691</v>
      </c>
      <c r="F176" s="48">
        <f t="shared" si="182"/>
        <v>9.0846744508074728</v>
      </c>
      <c r="G176" s="48">
        <f t="shared" si="183"/>
        <v>6.04573782757718</v>
      </c>
      <c r="H176" s="48">
        <f t="shared" si="184"/>
        <v>11.958621785756286</v>
      </c>
      <c r="I176" s="48">
        <f>100*(SUM(C170:C176)/SUM(C158:C164)-1)</f>
        <v>-1.2767426174446816</v>
      </c>
      <c r="J176" s="48">
        <f t="shared" ref="J176" si="321">100*(SUM(D170:D176)/SUM(D158:D164)-1)</f>
        <v>4.6257647480399289</v>
      </c>
      <c r="K176" s="48">
        <f t="shared" ref="K176" si="322">100*(SUM(E170:E176)/SUM(E158:E164)-1)</f>
        <v>-6.2897047898374474</v>
      </c>
      <c r="L176" s="48">
        <f t="shared" si="288"/>
        <v>-1.2892269639911524</v>
      </c>
      <c r="M176" s="48">
        <f t="shared" si="289"/>
        <v>2.5077066551302263</v>
      </c>
      <c r="N176" s="48">
        <f t="shared" si="290"/>
        <v>-4.4592185760902847</v>
      </c>
      <c r="O176" s="48">
        <f t="shared" si="215"/>
        <v>-0.23917205045920209</v>
      </c>
      <c r="P176" s="48">
        <f t="shared" si="216"/>
        <v>-4.5748612718139903</v>
      </c>
      <c r="Q176" s="48">
        <f t="shared" si="217"/>
        <v>3.9083507250020189</v>
      </c>
      <c r="R176" s="51"/>
      <c r="S176" s="51"/>
    </row>
    <row r="177" spans="1:19" ht="12.75" customHeight="1" x14ac:dyDescent="0.2">
      <c r="A177" s="167"/>
      <c r="B177" s="78" t="s">
        <v>16</v>
      </c>
      <c r="C177" s="69">
        <v>399645.46042092319</v>
      </c>
      <c r="D177" s="69">
        <v>201337.55508675377</v>
      </c>
      <c r="E177" s="44">
        <v>198307.90533416945</v>
      </c>
      <c r="F177" s="48">
        <f t="shared" si="182"/>
        <v>7.3654149711055439E-3</v>
      </c>
      <c r="G177" s="48">
        <f t="shared" si="183"/>
        <v>6.628417807124487</v>
      </c>
      <c r="H177" s="48">
        <f t="shared" si="184"/>
        <v>-5.9235244769118678</v>
      </c>
      <c r="I177" s="48">
        <f>100*(SUM(C170:C177)/SUM(C158:C165)-1)</f>
        <v>-2.2425002700905639</v>
      </c>
      <c r="J177" s="48">
        <f t="shared" ref="J177" si="323">100*(SUM(D170:D177)/SUM(D158:D165)-1)</f>
        <v>4.3646955479132776</v>
      </c>
      <c r="K177" s="48">
        <f t="shared" ref="K177" si="324">100*(SUM(E170:E177)/SUM(E158:E165)-1)</f>
        <v>-7.8243813359194387</v>
      </c>
      <c r="L177" s="48">
        <f t="shared" si="288"/>
        <v>-8.3646972194732161</v>
      </c>
      <c r="M177" s="48">
        <f t="shared" si="289"/>
        <v>2.6742714053133554</v>
      </c>
      <c r="N177" s="48">
        <f t="shared" si="290"/>
        <v>-17.382929626926824</v>
      </c>
      <c r="O177" s="48">
        <f t="shared" si="215"/>
        <v>-1.0528091635792824</v>
      </c>
      <c r="P177" s="48">
        <f t="shared" si="216"/>
        <v>-2.632994879297601</v>
      </c>
      <c r="Q177" s="48">
        <f t="shared" si="217"/>
        <v>0.40562393740926073</v>
      </c>
      <c r="R177" s="51"/>
      <c r="S177" s="51"/>
    </row>
    <row r="178" spans="1:19" ht="12.75" customHeight="1" x14ac:dyDescent="0.2">
      <c r="A178" s="167"/>
      <c r="B178" s="78" t="s">
        <v>17</v>
      </c>
      <c r="C178" s="69">
        <v>372817.34994350356</v>
      </c>
      <c r="D178" s="69">
        <v>173260.3926149107</v>
      </c>
      <c r="E178" s="44">
        <v>199556.95732859286</v>
      </c>
      <c r="F178" s="48">
        <f t="shared" ref="F178:F186" si="325">100*(C178/C177-1)</f>
        <v>-6.7129776600397655</v>
      </c>
      <c r="G178" s="48">
        <f t="shared" ref="G178:G186" si="326">100*(D178/D177-1)</f>
        <v>-13.945318080248359</v>
      </c>
      <c r="H178" s="48">
        <f t="shared" ref="H178:H186" si="327">100*(E178/E177-1)</f>
        <v>0.62985486751958586</v>
      </c>
      <c r="I178" s="48">
        <f>100*(SUM(C170:C178)/SUM(C158:C166)-1)</f>
        <v>-4.2328507399421511</v>
      </c>
      <c r="J178" s="48">
        <f t="shared" ref="J178" si="328">100*(SUM(D170:D178)/SUM(D158:D166)-1)</f>
        <v>1.9592506528511633</v>
      </c>
      <c r="K178" s="48">
        <f t="shared" ref="K178" si="329">100*(SUM(E170:E178)/SUM(E158:E166)-1)</f>
        <v>-9.4397485206871643</v>
      </c>
      <c r="L178" s="48">
        <f t="shared" si="288"/>
        <v>-18.209446979585497</v>
      </c>
      <c r="M178" s="48">
        <f t="shared" si="289"/>
        <v>-15.281262549076668</v>
      </c>
      <c r="N178" s="48">
        <f t="shared" si="290"/>
        <v>-20.592389146666925</v>
      </c>
      <c r="O178" s="48">
        <f t="shared" si="215"/>
        <v>-2.9529733493279364</v>
      </c>
      <c r="P178" s="48">
        <f t="shared" si="216"/>
        <v>-2.3047628909475537</v>
      </c>
      <c r="Q178" s="48">
        <f t="shared" si="217"/>
        <v>-3.52973974035663</v>
      </c>
      <c r="R178" s="51"/>
      <c r="S178" s="51"/>
    </row>
    <row r="179" spans="1:19" ht="12.75" customHeight="1" x14ac:dyDescent="0.2">
      <c r="A179" s="167"/>
      <c r="B179" s="78" t="s">
        <v>18</v>
      </c>
      <c r="C179" s="69">
        <v>399890.56299699255</v>
      </c>
      <c r="D179" s="69">
        <v>186681.03387195751</v>
      </c>
      <c r="E179" s="44">
        <v>213209.52912503504</v>
      </c>
      <c r="F179" s="48">
        <f t="shared" si="325"/>
        <v>7.2617900045670147</v>
      </c>
      <c r="G179" s="48">
        <f t="shared" si="326"/>
        <v>7.7459372303718466</v>
      </c>
      <c r="H179" s="48">
        <f t="shared" si="327"/>
        <v>6.841441150038019</v>
      </c>
      <c r="I179" s="48">
        <f>100*(SUM(C170:C179)/SUM(C158:C167)-1)</f>
        <v>-4.4712797994759468</v>
      </c>
      <c r="J179" s="48">
        <f t="shared" ref="J179" si="330">100*(SUM(D170:D179)/SUM(D158:D167)-1)</f>
        <v>1.0928419519031563</v>
      </c>
      <c r="K179" s="48">
        <f t="shared" ref="K179" si="331">100*(SUM(E170:E179)/SUM(E158:E167)-1)</f>
        <v>-9.1667391943479064</v>
      </c>
      <c r="L179" s="48">
        <f t="shared" si="288"/>
        <v>-6.5095904936413813</v>
      </c>
      <c r="M179" s="48">
        <f t="shared" si="289"/>
        <v>-6.1801788336157344</v>
      </c>
      <c r="N179" s="48">
        <f t="shared" si="290"/>
        <v>-6.7961217059814611</v>
      </c>
      <c r="O179" s="48">
        <f t="shared" si="215"/>
        <v>-3.6971677451884233</v>
      </c>
      <c r="P179" s="48">
        <f t="shared" si="216"/>
        <v>-1.7435006692053556</v>
      </c>
      <c r="Q179" s="48">
        <f t="shared" si="217"/>
        <v>-5.3934887702096646</v>
      </c>
      <c r="R179" s="51"/>
      <c r="S179" s="51"/>
    </row>
    <row r="180" spans="1:19" ht="12.75" customHeight="1" x14ac:dyDescent="0.2">
      <c r="A180" s="167"/>
      <c r="B180" s="78" t="s">
        <v>19</v>
      </c>
      <c r="C180" s="69">
        <v>375169.91379170993</v>
      </c>
      <c r="D180" s="69">
        <v>176009.43773218733</v>
      </c>
      <c r="E180" s="44">
        <v>199160.47605952263</v>
      </c>
      <c r="F180" s="48">
        <f t="shared" si="325"/>
        <v>-6.1818536101509665</v>
      </c>
      <c r="G180" s="48">
        <f t="shared" si="326"/>
        <v>-5.7164865216515315</v>
      </c>
      <c r="H180" s="48">
        <f t="shared" si="327"/>
        <v>-6.5893176178225428</v>
      </c>
      <c r="I180" s="48">
        <f>100*(SUM(C170:C180)/SUM(C158:C168)-1)</f>
        <v>-5.4648454044589627</v>
      </c>
      <c r="J180" s="48">
        <f t="shared" ref="J180" si="332">100*(SUM(D170:D180)/SUM(D158:D168)-1)</f>
        <v>0.82307415004889695</v>
      </c>
      <c r="K180" s="48">
        <f t="shared" ref="K180" si="333">100*(SUM(E170:E180)/SUM(E158:E168)-1)</f>
        <v>-10.669462373633865</v>
      </c>
      <c r="L180" s="48">
        <f t="shared" si="288"/>
        <v>-14.692360581280649</v>
      </c>
      <c r="M180" s="48">
        <f t="shared" si="289"/>
        <v>-1.985093577363084</v>
      </c>
      <c r="N180" s="48">
        <f t="shared" si="290"/>
        <v>-23.461786191403899</v>
      </c>
      <c r="O180" s="48">
        <f t="shared" si="215"/>
        <v>-5.6415452770413381</v>
      </c>
      <c r="P180" s="48">
        <f t="shared" si="216"/>
        <v>-0.41998755234087248</v>
      </c>
      <c r="Q180" s="48">
        <f t="shared" si="217"/>
        <v>-9.9981920889255278</v>
      </c>
      <c r="R180" s="51"/>
      <c r="S180" s="51"/>
    </row>
    <row r="181" spans="1:19" ht="12.75" customHeight="1" x14ac:dyDescent="0.2">
      <c r="A181" s="168"/>
      <c r="B181" s="78" t="s">
        <v>20</v>
      </c>
      <c r="C181" s="69">
        <v>354818.92891225801</v>
      </c>
      <c r="D181" s="69">
        <v>150041.33435843696</v>
      </c>
      <c r="E181" s="44">
        <v>204777.59455382108</v>
      </c>
      <c r="F181" s="48">
        <f t="shared" si="325"/>
        <v>-5.4244714544862349</v>
      </c>
      <c r="G181" s="48">
        <f t="shared" si="326"/>
        <v>-14.753813038857011</v>
      </c>
      <c r="H181" s="48">
        <f t="shared" si="327"/>
        <v>2.8203982062282584</v>
      </c>
      <c r="I181" s="48">
        <f>100*(SUM(C170:C181)/SUM(C158:C169)-1)</f>
        <v>-5.0701272000023945</v>
      </c>
      <c r="J181" s="48">
        <f t="shared" ref="J181" si="334">100*(SUM(D170:D181)/SUM(D158:D169)-1)</f>
        <v>0.41810146539129622</v>
      </c>
      <c r="K181" s="48">
        <f t="shared" ref="K181" si="335">100*(SUM(E170:E181)/SUM(E158:E169)-1)</f>
        <v>-9.6013035077901261</v>
      </c>
      <c r="L181" s="48">
        <f t="shared" si="288"/>
        <v>-3.917051572283059E-2</v>
      </c>
      <c r="M181" s="48">
        <f t="shared" si="289"/>
        <v>-4.8440574596005481</v>
      </c>
      <c r="N181" s="48">
        <f t="shared" si="290"/>
        <v>3.801245785274765</v>
      </c>
      <c r="O181" s="48">
        <f t="shared" si="215"/>
        <v>-5.0701272000023945</v>
      </c>
      <c r="P181" s="48">
        <f t="shared" si="216"/>
        <v>0.41810146539129622</v>
      </c>
      <c r="Q181" s="48">
        <f t="shared" si="217"/>
        <v>-9.6013035077901261</v>
      </c>
      <c r="R181" s="51"/>
      <c r="S181" s="51"/>
    </row>
    <row r="182" spans="1:19" ht="12.75" customHeight="1" x14ac:dyDescent="0.2">
      <c r="A182" s="166">
        <v>2025</v>
      </c>
      <c r="B182" s="78" t="s">
        <v>9</v>
      </c>
      <c r="C182" s="69">
        <v>284548.32</v>
      </c>
      <c r="D182" s="69">
        <v>126544.2</v>
      </c>
      <c r="E182" s="69">
        <v>158004.12</v>
      </c>
      <c r="F182" s="48">
        <f t="shared" si="325"/>
        <v>-19.804639264224534</v>
      </c>
      <c r="G182" s="48">
        <f t="shared" si="326"/>
        <v>-15.660440810466369</v>
      </c>
      <c r="H182" s="48">
        <f t="shared" si="327"/>
        <v>-22.841109475737966</v>
      </c>
      <c r="I182" s="48">
        <f>100*(SUM(C182)/SUM(C170)-1)</f>
        <v>-10.438786990516057</v>
      </c>
      <c r="J182" s="48">
        <f t="shared" ref="J182" si="336">100*(SUM(D182)/SUM(D170)-1)</f>
        <v>-16.155923859625865</v>
      </c>
      <c r="K182" s="48">
        <f t="shared" ref="K182" si="337">100*(SUM(E182)/SUM(E170)-1)</f>
        <v>-5.2652273991887206</v>
      </c>
      <c r="L182" s="48">
        <f t="shared" si="288"/>
        <v>-10.438786990516057</v>
      </c>
      <c r="M182" s="48">
        <f t="shared" si="289"/>
        <v>-16.155923859625865</v>
      </c>
      <c r="N182" s="48">
        <f t="shared" si="290"/>
        <v>-5.2652273991887206</v>
      </c>
      <c r="O182" s="48">
        <f t="shared" si="215"/>
        <v>-5.6363286312765881</v>
      </c>
      <c r="P182" s="48">
        <f t="shared" si="216"/>
        <v>-0.43144985825882554</v>
      </c>
      <c r="Q182" s="48">
        <f t="shared" si="217"/>
        <v>-9.9228723178208416</v>
      </c>
      <c r="R182" s="51"/>
      <c r="S182" s="51"/>
    </row>
    <row r="183" spans="1:19" ht="12.75" customHeight="1" x14ac:dyDescent="0.2">
      <c r="A183" s="167"/>
      <c r="B183" s="78" t="s">
        <v>10</v>
      </c>
      <c r="C183" s="69">
        <v>371747.09</v>
      </c>
      <c r="D183" s="69">
        <v>157400.91000000003</v>
      </c>
      <c r="E183" s="69">
        <v>214346.18</v>
      </c>
      <c r="F183" s="48">
        <f t="shared" si="325"/>
        <v>30.644626543569121</v>
      </c>
      <c r="G183" s="48">
        <f t="shared" si="326"/>
        <v>24.384136135832414</v>
      </c>
      <c r="H183" s="48">
        <f t="shared" si="327"/>
        <v>35.658601813674217</v>
      </c>
      <c r="I183" s="48">
        <f>100*(SUM(C182:C183)/SUM(C170:C171)-1)</f>
        <v>-12.276886357482653</v>
      </c>
      <c r="J183" s="48">
        <f t="shared" ref="J183" si="338">100*(SUM(D182:D183)/SUM(D170:D171)-1)</f>
        <v>-22.307742193821976</v>
      </c>
      <c r="K183" s="48">
        <f t="shared" ref="K183" si="339">100*(SUM(E182:E183)/SUM(E170:E171)-1)</f>
        <v>-2.6967845596744699</v>
      </c>
      <c r="L183" s="48">
        <f t="shared" si="288"/>
        <v>-13.633643342413249</v>
      </c>
      <c r="M183" s="48">
        <f t="shared" si="289"/>
        <v>-26.635397788038851</v>
      </c>
      <c r="N183" s="48">
        <f t="shared" si="290"/>
        <v>-0.71248240536840868</v>
      </c>
      <c r="O183" s="48">
        <f t="shared" si="215"/>
        <v>-7.2872794832773868</v>
      </c>
      <c r="P183" s="48">
        <f t="shared" si="216"/>
        <v>-3.9914221895363755</v>
      </c>
      <c r="Q183" s="48">
        <f t="shared" si="217"/>
        <v>-10.027432935138592</v>
      </c>
      <c r="R183" s="51"/>
      <c r="S183" s="51"/>
    </row>
    <row r="184" spans="1:19" ht="12.75" customHeight="1" x14ac:dyDescent="0.2">
      <c r="A184" s="167"/>
      <c r="B184" s="78" t="s">
        <v>11</v>
      </c>
      <c r="C184" s="69">
        <v>387720.1</v>
      </c>
      <c r="D184" s="69">
        <v>164376.76999999999</v>
      </c>
      <c r="E184" s="69">
        <v>223343.33000000002</v>
      </c>
      <c r="F184" s="48">
        <f t="shared" si="325"/>
        <v>4.296741098901391</v>
      </c>
      <c r="G184" s="48">
        <f t="shared" si="326"/>
        <v>4.4319057621712288</v>
      </c>
      <c r="H184" s="48">
        <f t="shared" si="327"/>
        <v>4.1974855815018586</v>
      </c>
      <c r="I184" s="48">
        <f>100*(SUM($C$182:C184)/SUM($C$170:C172)-1)</f>
        <v>-8.2832659731725933</v>
      </c>
      <c r="J184" s="48">
        <f>100*(SUM($D$182:D184)/SUM($D$170:D172)-1)</f>
        <v>-19.592906539299726</v>
      </c>
      <c r="K184" s="48">
        <f>100*(SUM($E$182:E184)/SUM($E$170:E172)-1)</f>
        <v>2.5750690117019692</v>
      </c>
      <c r="L184" s="48">
        <f t="shared" si="288"/>
        <v>-0.62537276473678682</v>
      </c>
      <c r="M184" s="48">
        <f t="shared" si="289"/>
        <v>-14.427633346093282</v>
      </c>
      <c r="N184" s="48">
        <f t="shared" si="290"/>
        <v>12.760305360301549</v>
      </c>
      <c r="O184" s="48">
        <f t="shared" si="215"/>
        <v>-6.5610455881271896</v>
      </c>
      <c r="P184" s="48">
        <f t="shared" si="216"/>
        <v>-4.8380218654965006</v>
      </c>
      <c r="Q184" s="48">
        <f t="shared" si="217"/>
        <v>-8.0044421406119231</v>
      </c>
      <c r="R184" s="51"/>
      <c r="S184" s="51"/>
    </row>
    <row r="185" spans="1:19" ht="12.75" customHeight="1" x14ac:dyDescent="0.2">
      <c r="A185" s="167"/>
      <c r="B185" s="78" t="s">
        <v>12</v>
      </c>
      <c r="C185" s="69">
        <v>362712.76</v>
      </c>
      <c r="D185" s="69">
        <v>161160.93000000002</v>
      </c>
      <c r="E185" s="69">
        <v>201551.83</v>
      </c>
      <c r="F185" s="48">
        <f t="shared" si="325"/>
        <v>-6.449843585617554</v>
      </c>
      <c r="G185" s="48">
        <f t="shared" si="326"/>
        <v>-1.9563834962811111</v>
      </c>
      <c r="H185" s="48">
        <f t="shared" si="327"/>
        <v>-9.7569513269100234</v>
      </c>
      <c r="I185" s="48">
        <f>100*(SUM($C$182:C185)/SUM($C$170:C173)-1)</f>
        <v>-9.2142930679569464</v>
      </c>
      <c r="J185" s="48">
        <f>100*(SUM($D$182:D185)/SUM($D$170:D173)-1)</f>
        <v>-19.704648295679526</v>
      </c>
      <c r="K185" s="48">
        <f>100*(SUM($E$182:E185)/SUM($E$170:E173)-1)</f>
        <v>0.85931914296333289</v>
      </c>
      <c r="L185" s="48">
        <f t="shared" si="288"/>
        <v>-11.791609559490201</v>
      </c>
      <c r="M185" s="48">
        <f t="shared" si="289"/>
        <v>-20.013867173476683</v>
      </c>
      <c r="N185" s="48">
        <f t="shared" si="290"/>
        <v>-3.8919343637161985</v>
      </c>
      <c r="O185" s="48">
        <f t="shared" si="215"/>
        <v>-8.525352441832478</v>
      </c>
      <c r="P185" s="48">
        <f t="shared" si="216"/>
        <v>-8.1880164947283234</v>
      </c>
      <c r="Q185" s="48">
        <f t="shared" si="217"/>
        <v>-8.8110868972255503</v>
      </c>
      <c r="R185" s="51"/>
      <c r="S185" s="51"/>
    </row>
    <row r="186" spans="1:19" ht="12.75" customHeight="1" x14ac:dyDescent="0.2">
      <c r="A186" s="167"/>
      <c r="B186" s="78" t="s">
        <v>13</v>
      </c>
      <c r="C186" s="69">
        <v>394196.31</v>
      </c>
      <c r="D186" s="69">
        <v>172071.75</v>
      </c>
      <c r="E186" s="69">
        <v>222124.56</v>
      </c>
      <c r="F186" s="48">
        <f t="shared" si="325"/>
        <v>8.6800227265233296</v>
      </c>
      <c r="G186" s="48">
        <f t="shared" si="326"/>
        <v>6.7701396362009003</v>
      </c>
      <c r="H186" s="48">
        <f t="shared" si="327"/>
        <v>10.20716606740808</v>
      </c>
      <c r="I186" s="48">
        <f>100*(SUM($C$182:C186)/SUM($C$170:C174)-1)</f>
        <v>-8.2784912130533748</v>
      </c>
      <c r="J186" s="48">
        <f>100*(SUM($D$182:D186)/SUM($D$170:D174)-1)</f>
        <v>-18.720251415599076</v>
      </c>
      <c r="K186" s="48">
        <f>100*(SUM($E$182:E186)/SUM($E$170:E174)-1)</f>
        <v>1.7427695692445733</v>
      </c>
      <c r="L186" s="48">
        <f t="shared" si="288"/>
        <v>-4.775719929954847</v>
      </c>
      <c r="M186" s="48">
        <f t="shared" si="289"/>
        <v>-15.030520746434162</v>
      </c>
      <c r="N186" s="48">
        <f t="shared" si="290"/>
        <v>5.0452326723303909</v>
      </c>
      <c r="O186" s="48">
        <f>100*(SUM(C175:C186)/SUM(C163:C174)-1)</f>
        <v>-8.6633582811739061</v>
      </c>
      <c r="P186" s="48">
        <f t="shared" si="216"/>
        <v>-10.050231951265353</v>
      </c>
      <c r="Q186" s="48">
        <f>100*(SUM(E175:E186)/SUM(E163:E174)-1)</f>
        <v>-7.4698543925530325</v>
      </c>
      <c r="R186" s="51"/>
      <c r="S186" s="51"/>
    </row>
    <row r="187" spans="1:19" ht="12.75" customHeight="1" x14ac:dyDescent="0.2">
      <c r="A187" s="167"/>
      <c r="B187" s="78" t="s">
        <v>14</v>
      </c>
      <c r="C187" s="69">
        <v>333601</v>
      </c>
      <c r="D187" s="69">
        <v>152909.19999999998</v>
      </c>
      <c r="E187" s="69">
        <v>180691.8</v>
      </c>
      <c r="F187" s="48">
        <f t="shared" ref="F187:F189" si="340">100*(C187/C186-1)</f>
        <v>-15.371861294186139</v>
      </c>
      <c r="G187" s="48">
        <f t="shared" ref="G187:G189" si="341">100*(D187/D186-1)</f>
        <v>-11.136371891376717</v>
      </c>
      <c r="H187" s="48">
        <f t="shared" ref="H187:H189" si="342">100*(E187/E186-1)</f>
        <v>-18.652939593892725</v>
      </c>
      <c r="I187" s="48">
        <f>100*(SUM($C$182:C187)/SUM($C$170:C175)-1)</f>
        <v>-8.3818287944191994</v>
      </c>
      <c r="J187" s="48">
        <f>100*(SUM($D$182:D187)/SUM($D$170:D175)-1)</f>
        <v>-18.002022521432039</v>
      </c>
      <c r="K187" s="48">
        <f>100*(SUM($E$182:E187)/SUM($E$170:E175)-1)</f>
        <v>0.82961323213923688</v>
      </c>
      <c r="L187" s="48">
        <f t="shared" ref="L187:L189" si="343">100*(C187/C175-1)</f>
        <v>-8.9356932182871986</v>
      </c>
      <c r="M187" s="48">
        <f t="shared" ref="M187:M189" si="344">100*(D187/D175-1)</f>
        <v>-14.123366953929539</v>
      </c>
      <c r="N187" s="48">
        <f t="shared" ref="N187:N189" si="345">100*(E187/E175-1)</f>
        <v>-4.0296675403692417</v>
      </c>
      <c r="O187" s="48">
        <f t="shared" ref="O187:O189" si="346">100*(SUM(C176:C187)/SUM(C164:C175)-1)</f>
        <v>-8.5084460810934903</v>
      </c>
      <c r="P187" s="48">
        <f t="shared" ref="P187:P189" si="347">100*(SUM(D176:D187)/SUM(D164:D175)-1)</f>
        <v>-11.060631082197093</v>
      </c>
      <c r="Q187" s="48">
        <f t="shared" ref="Q187:Q189" si="348">100*(SUM(E176:E187)/SUM(E164:E175)-1)</f>
        <v>-6.2794220908604093</v>
      </c>
      <c r="R187" s="51"/>
      <c r="S187" s="51"/>
    </row>
    <row r="188" spans="1:19" ht="12.75" customHeight="1" x14ac:dyDescent="0.2">
      <c r="A188" s="167"/>
      <c r="B188" s="78" t="s">
        <v>15</v>
      </c>
      <c r="C188" s="69">
        <v>404325.26</v>
      </c>
      <c r="D188" s="69">
        <v>169812.55000000002</v>
      </c>
      <c r="E188" s="69">
        <v>234512.70999999996</v>
      </c>
      <c r="F188" s="48">
        <f t="shared" si="340"/>
        <v>21.200254195880717</v>
      </c>
      <c r="G188" s="48">
        <f t="shared" si="341"/>
        <v>11.054501625801482</v>
      </c>
      <c r="H188" s="48">
        <f t="shared" si="342"/>
        <v>29.786027921576942</v>
      </c>
      <c r="I188" s="48">
        <f>100*(SUM($C$182:C188)/SUM($C$170:C176)-1)</f>
        <v>-6.9821051581345772</v>
      </c>
      <c r="J188" s="48">
        <f>100*(SUM($D$182:D188)/SUM($D$170:D176)-1)</f>
        <v>-16.874187932633589</v>
      </c>
      <c r="K188" s="48">
        <f>100*(SUM($E$182:E188)/SUM($E$170:E176)-1)</f>
        <v>2.3977681167018483</v>
      </c>
      <c r="L188" s="48">
        <f t="shared" si="343"/>
        <v>1.1784394616539684</v>
      </c>
      <c r="M188" s="48">
        <f t="shared" si="344"/>
        <v>-10.067232501699873</v>
      </c>
      <c r="N188" s="48">
        <f t="shared" si="345"/>
        <v>11.251889756946799</v>
      </c>
      <c r="O188" s="48">
        <f t="shared" si="346"/>
        <v>-8.3126428993137829</v>
      </c>
      <c r="P188" s="48">
        <f t="shared" si="347"/>
        <v>-12.081144167913994</v>
      </c>
      <c r="Q188" s="48">
        <f t="shared" si="348"/>
        <v>-5.0020052548130689</v>
      </c>
      <c r="R188" s="51"/>
      <c r="S188" s="51"/>
    </row>
    <row r="189" spans="1:19" ht="12.75" customHeight="1" x14ac:dyDescent="0.2">
      <c r="A189" s="167"/>
      <c r="B189" s="78" t="s">
        <v>16</v>
      </c>
      <c r="C189" s="69">
        <v>354189.2</v>
      </c>
      <c r="D189" s="69">
        <v>146625.35</v>
      </c>
      <c r="E189" s="69">
        <v>207563.85</v>
      </c>
      <c r="F189" s="48">
        <f t="shared" si="340"/>
        <v>-12.399932668070257</v>
      </c>
      <c r="G189" s="48">
        <f t="shared" si="341"/>
        <v>-13.654585600416469</v>
      </c>
      <c r="H189" s="48">
        <f t="shared" si="342"/>
        <v>-11.491428332391862</v>
      </c>
      <c r="I189" s="48">
        <f>100*(SUM($C$182:C189)/SUM($C$170:C177)-1)</f>
        <v>-7.5430580494527444</v>
      </c>
      <c r="J189" s="48">
        <f>100*(SUM($D$182:D189)/SUM($D$170:D177)-1)</f>
        <v>-18.229818449563496</v>
      </c>
      <c r="K189" s="48">
        <f>100*(SUM($E$182:E189)/SUM($E$170:E177)-1)</f>
        <v>2.6792042897741508</v>
      </c>
      <c r="L189" s="48">
        <f t="shared" si="343"/>
        <v>-11.374146568072296</v>
      </c>
      <c r="M189" s="48">
        <f t="shared" si="344"/>
        <v>-27.174366482785082</v>
      </c>
      <c r="N189" s="48">
        <f t="shared" si="345"/>
        <v>4.6674612644580726</v>
      </c>
      <c r="O189" s="48">
        <f t="shared" si="346"/>
        <v>-8.5624292299940166</v>
      </c>
      <c r="P189" s="48">
        <f t="shared" si="347"/>
        <v>-14.693880102629608</v>
      </c>
      <c r="Q189" s="48">
        <f t="shared" si="348"/>
        <v>-3.0746654808363694</v>
      </c>
      <c r="R189" s="51"/>
      <c r="S189" s="51"/>
    </row>
    <row r="190" spans="1:19" ht="12.75" customHeight="1" x14ac:dyDescent="0.2">
      <c r="A190" s="167"/>
      <c r="B190" s="78" t="s">
        <v>17</v>
      </c>
      <c r="C190" s="69">
        <v>383988.74</v>
      </c>
      <c r="D190" s="69">
        <v>159912.20000000001</v>
      </c>
      <c r="E190" s="69">
        <v>224076.54</v>
      </c>
      <c r="F190" s="48">
        <f t="shared" ref="F190" si="349">100*(C190/C189-1)</f>
        <v>8.4134524711651171</v>
      </c>
      <c r="G190" s="48">
        <f t="shared" ref="G190" si="350">100*(D190/D189-1)</f>
        <v>9.0617686505096273</v>
      </c>
      <c r="H190" s="48">
        <f t="shared" ref="H190" si="351">100*(E190/E189-1)</f>
        <v>7.9554749056736096</v>
      </c>
      <c r="I190" s="48">
        <f>100*(SUM($C$182:C190)/SUM($C$170:C178)-1)</f>
        <v>-6.4209988767251147</v>
      </c>
      <c r="J190" s="48">
        <f>100*(SUM($D$182:D190)/SUM($D$170:D178)-1)</f>
        <v>-17.158975291704216</v>
      </c>
      <c r="K190" s="48">
        <f>100*(SUM($E$182:E190)/SUM($E$170:E178)-1)</f>
        <v>3.745056092452459</v>
      </c>
      <c r="L190" s="48">
        <f t="shared" ref="L190" si="352">100*(C190/C178-1)</f>
        <v>2.9964780496908983</v>
      </c>
      <c r="M190" s="48">
        <f t="shared" ref="M190" si="353">100*(D190/D178-1)</f>
        <v>-7.7041223406312138</v>
      </c>
      <c r="N190" s="48">
        <f t="shared" ref="N190" si="354">100*(E190/E178-1)</f>
        <v>12.287009683672867</v>
      </c>
      <c r="O190" s="48">
        <f t="shared" ref="O190" si="355">100*(SUM(C179:C190)/SUM(C167:C178)-1)</f>
        <v>-6.719500758911046</v>
      </c>
      <c r="P190" s="48">
        <f t="shared" ref="P190" si="356">100*(SUM(D179:D190)/SUM(D167:D178)-1)</f>
        <v>-14.099411583525523</v>
      </c>
      <c r="Q190" s="48">
        <f t="shared" ref="Q190" si="357">100*(SUM(E179:E190)/SUM(E167:E178)-1)</f>
        <v>-6.960301920805323E-2</v>
      </c>
      <c r="R190" s="51"/>
      <c r="S190" s="51"/>
    </row>
    <row r="191" spans="1:19" ht="12.75" customHeight="1" x14ac:dyDescent="0.2">
      <c r="A191" s="167"/>
      <c r="B191" s="78" t="s">
        <v>18</v>
      </c>
      <c r="C191" s="69">
        <v>404381.13405534241</v>
      </c>
      <c r="D191" s="69">
        <v>163526.25</v>
      </c>
      <c r="E191" s="69">
        <v>240854.88405534241</v>
      </c>
      <c r="F191" s="48">
        <f t="shared" ref="F191:F193" si="358">100*(C191/C190-1)</f>
        <v>5.3106750097261735</v>
      </c>
      <c r="G191" s="48">
        <f t="shared" ref="G191:G193" si="359">100*(D191/D190-1)</f>
        <v>2.2600214367634264</v>
      </c>
      <c r="H191" s="48">
        <f t="shared" ref="H191:H193" si="360">100*(E191/E190-1)</f>
        <v>7.4877736220589686</v>
      </c>
      <c r="I191" s="48">
        <f>100*(SUM($C$182:C191)/SUM($C$170:C179)-1)</f>
        <v>-5.6478241777723088</v>
      </c>
      <c r="J191" s="48">
        <f>100*(SUM($D$182:D191)/SUM($D$170:D179)-1)</f>
        <v>-16.68918216486448</v>
      </c>
      <c r="K191" s="48">
        <f>100*(SUM($E$182:E191)/SUM($E$170:E179)-1)</f>
        <v>4.7221925361860428</v>
      </c>
      <c r="L191" s="48">
        <f t="shared" ref="L191:L193" si="361">100*(C191/C179-1)</f>
        <v>1.1229499952924993</v>
      </c>
      <c r="M191" s="48">
        <f t="shared" ref="M191:M193" si="362">100*(D191/D179-1)</f>
        <v>-12.403393848696552</v>
      </c>
      <c r="N191" s="48">
        <f t="shared" ref="N191:N193" si="363">100*(E191/E179-1)</f>
        <v>12.966284876552091</v>
      </c>
      <c r="O191" s="48">
        <f t="shared" ref="O191:O193" si="364">100*(SUM(C180:C191)/SUM(C168:C179)-1)</f>
        <v>-6.0708635656628989</v>
      </c>
      <c r="P191" s="48">
        <f t="shared" ref="P191:P193" si="365">100*(SUM(D180:D191)/SUM(D168:D179)-1)</f>
        <v>-14.664816328697928</v>
      </c>
      <c r="Q191" s="48">
        <f t="shared" ref="Q191:Q193" si="366">100*(SUM(E180:E191)/SUM(E168:E179)-1)</f>
        <v>1.6789402607785053</v>
      </c>
      <c r="R191" s="51"/>
      <c r="S191" s="51"/>
    </row>
    <row r="192" spans="1:19" ht="12.75" customHeight="1" x14ac:dyDescent="0.2">
      <c r="A192" s="167"/>
      <c r="B192" s="78" t="s">
        <v>19</v>
      </c>
      <c r="C192" s="69">
        <v>364533.75</v>
      </c>
      <c r="D192" s="69">
        <v>141920.63999999998</v>
      </c>
      <c r="E192" s="69">
        <v>222613.11</v>
      </c>
      <c r="F192" s="48">
        <f t="shared" si="358"/>
        <v>-9.8539176780410909</v>
      </c>
      <c r="G192" s="48">
        <f t="shared" si="359"/>
        <v>-13.212319123076577</v>
      </c>
      <c r="H192" s="48">
        <f t="shared" si="360"/>
        <v>-7.5737613239144075</v>
      </c>
      <c r="I192" s="48">
        <f>100*(SUM($C$182:C192)/SUM($C$170:C180)-1)</f>
        <v>-5.4010879508628706</v>
      </c>
      <c r="J192" s="48">
        <f>100*(SUM($D$182:D192)/SUM($D$170:D180)-1)</f>
        <v>-16.917395255371794</v>
      </c>
      <c r="K192" s="48">
        <f>100*(SUM($E$182:E192)/SUM($E$170:E180)-1)</f>
        <v>5.357493920708456</v>
      </c>
      <c r="L192" s="48">
        <f t="shared" si="361"/>
        <v>-2.8350257845076055</v>
      </c>
      <c r="M192" s="48">
        <f t="shared" si="362"/>
        <v>-19.367596517214171</v>
      </c>
      <c r="N192" s="48">
        <f t="shared" si="363"/>
        <v>11.775747078184384</v>
      </c>
      <c r="O192" s="48">
        <f t="shared" si="364"/>
        <v>-4.9901865931199723</v>
      </c>
      <c r="P192" s="48">
        <f t="shared" si="365"/>
        <v>-16.061179380024459</v>
      </c>
      <c r="Q192" s="48">
        <f t="shared" si="366"/>
        <v>5.2300224929486383</v>
      </c>
      <c r="R192" s="51"/>
      <c r="S192" s="51"/>
    </row>
    <row r="193" spans="1:19" ht="12.75" customHeight="1" x14ac:dyDescent="0.2">
      <c r="A193" s="168"/>
      <c r="B193" s="78" t="s">
        <v>20</v>
      </c>
      <c r="C193" s="69">
        <v>310779.64</v>
      </c>
      <c r="D193" s="69">
        <v>112414.65</v>
      </c>
      <c r="E193" s="69">
        <v>198364.99000000002</v>
      </c>
      <c r="F193" s="48">
        <f t="shared" si="358"/>
        <v>-14.745989911770852</v>
      </c>
      <c r="G193" s="48">
        <f t="shared" si="359"/>
        <v>-20.790485443132155</v>
      </c>
      <c r="H193" s="48">
        <f t="shared" si="360"/>
        <v>-10.892494157239874</v>
      </c>
      <c r="I193" s="48">
        <f>100*(SUM($C$182:C193)/SUM($C$170:C181)-1)</f>
        <v>-5.9381447957097659</v>
      </c>
      <c r="J193" s="48">
        <f>100*(SUM($D$182:D193)/SUM($D$170:D181)-1)</f>
        <v>-17.469961706501913</v>
      </c>
      <c r="K193" s="48">
        <f>100*(SUM($E$182:E193)/SUM($E$170:E181)-1)</f>
        <v>4.6379744687638391</v>
      </c>
      <c r="L193" s="48">
        <f t="shared" si="361"/>
        <v>-12.411764233454504</v>
      </c>
      <c r="M193" s="48">
        <f t="shared" si="362"/>
        <v>-25.077545810509637</v>
      </c>
      <c r="N193" s="48">
        <f t="shared" si="363"/>
        <v>-3.1314971580719719</v>
      </c>
      <c r="O193" s="48">
        <f t="shared" si="364"/>
        <v>-5.9381447957097659</v>
      </c>
      <c r="P193" s="48">
        <f t="shared" si="365"/>
        <v>-17.469961706501913</v>
      </c>
      <c r="Q193" s="48">
        <f t="shared" si="366"/>
        <v>4.6379744687638391</v>
      </c>
      <c r="R193" s="51"/>
      <c r="S193" s="51"/>
    </row>
    <row r="194" spans="1:19" ht="12.75" customHeight="1" x14ac:dyDescent="0.2">
      <c r="C194" s="89"/>
      <c r="D194" s="51"/>
      <c r="R194" s="51"/>
      <c r="S194" s="51"/>
    </row>
    <row r="195" spans="1:19" ht="12.75" customHeight="1" x14ac:dyDescent="0.25">
      <c r="A195" s="135" t="s">
        <v>165</v>
      </c>
      <c r="D195" s="51"/>
      <c r="E195" s="51"/>
      <c r="F195" s="52"/>
      <c r="G195" s="51"/>
      <c r="K195" s="51"/>
      <c r="R195" s="51"/>
      <c r="S195" s="51"/>
    </row>
    <row r="196" spans="1:19" ht="12.75" customHeight="1" x14ac:dyDescent="0.2">
      <c r="A196" s="161" t="s">
        <v>167</v>
      </c>
      <c r="B196" s="161"/>
      <c r="C196" s="161"/>
      <c r="D196" s="161"/>
      <c r="E196" s="161"/>
      <c r="F196" s="161"/>
      <c r="G196" s="161"/>
      <c r="H196" s="161"/>
      <c r="L196" s="51"/>
    </row>
    <row r="197" spans="1:19" ht="12.75" customHeight="1" x14ac:dyDescent="0.2">
      <c r="A197" s="161"/>
      <c r="B197" s="161"/>
      <c r="C197" s="161"/>
      <c r="D197" s="161"/>
      <c r="E197" s="161"/>
      <c r="F197" s="161"/>
      <c r="G197" s="161"/>
      <c r="H197" s="161"/>
    </row>
    <row r="198" spans="1:19" ht="12.75" customHeight="1" x14ac:dyDescent="0.2">
      <c r="A198" s="161"/>
      <c r="B198" s="161"/>
      <c r="C198" s="161"/>
      <c r="D198" s="161"/>
      <c r="E198" s="161"/>
      <c r="F198" s="161"/>
      <c r="G198" s="161"/>
      <c r="H198" s="161"/>
    </row>
    <row r="199" spans="1:19" ht="12.75" customHeight="1" x14ac:dyDescent="0.2">
      <c r="C199" s="51"/>
      <c r="D199" s="51"/>
      <c r="E199" s="51"/>
      <c r="F199" s="50"/>
    </row>
    <row r="200" spans="1:19" ht="12.75" customHeight="1" x14ac:dyDescent="0.2">
      <c r="A200" s="152" t="s">
        <v>193</v>
      </c>
      <c r="C200" s="51"/>
      <c r="D200" s="51"/>
      <c r="E200" s="51"/>
    </row>
    <row r="201" spans="1:19" ht="12.75" customHeight="1" x14ac:dyDescent="0.2">
      <c r="C201" s="65"/>
      <c r="D201" s="65"/>
      <c r="E201" s="65"/>
    </row>
  </sheetData>
  <mergeCells count="29">
    <mergeCell ref="A8:Q8"/>
    <mergeCell ref="O12:Q12"/>
    <mergeCell ref="L12:N12"/>
    <mergeCell ref="A9:Q9"/>
    <mergeCell ref="O11:Q11"/>
    <mergeCell ref="A12:A13"/>
    <mergeCell ref="B12:B13"/>
    <mergeCell ref="C12:E12"/>
    <mergeCell ref="A2:Q2"/>
    <mergeCell ref="A3:Q3"/>
    <mergeCell ref="A4:Q4"/>
    <mergeCell ref="A5:Q5"/>
    <mergeCell ref="A7:Q7"/>
    <mergeCell ref="A122:A133"/>
    <mergeCell ref="A196:H198"/>
    <mergeCell ref="I12:K12"/>
    <mergeCell ref="F12:H12"/>
    <mergeCell ref="A110:A121"/>
    <mergeCell ref="A98:A109"/>
    <mergeCell ref="A74:A85"/>
    <mergeCell ref="A86:A97"/>
    <mergeCell ref="A14:A25"/>
    <mergeCell ref="A26:A37"/>
    <mergeCell ref="A38:A49"/>
    <mergeCell ref="A50:A61"/>
    <mergeCell ref="A62:A73"/>
    <mergeCell ref="A134:A142"/>
    <mergeCell ref="A170:A181"/>
    <mergeCell ref="A182:A193"/>
  </mergeCells>
  <phoneticPr fontId="22" type="noConversion"/>
  <pageMargins left="0.75" right="0.75" top="1" bottom="1"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3"/>
  <dimension ref="A2:K201"/>
  <sheetViews>
    <sheetView showGridLines="0" zoomScaleNormal="100" workbookViewId="0">
      <pane xSplit="2" ySplit="13" topLeftCell="C177" activePane="bottomRight" state="frozen"/>
      <selection activeCell="B16" sqref="B16"/>
      <selection pane="topRight" activeCell="B16" sqref="B16"/>
      <selection pane="bottomLeft" activeCell="B16" sqref="B16"/>
      <selection pane="bottomRight" activeCell="E193" sqref="E193"/>
    </sheetView>
  </sheetViews>
  <sheetFormatPr baseColWidth="10" defaultColWidth="11.42578125" defaultRowHeight="12.75" customHeight="1" x14ac:dyDescent="0.2"/>
  <cols>
    <col min="1" max="5" width="11.42578125" style="20" customWidth="1"/>
    <col min="6" max="6" width="12.7109375" style="20" customWidth="1"/>
    <col min="7" max="7" width="13" style="20" customWidth="1"/>
    <col min="8" max="16384" width="11.42578125" style="20"/>
  </cols>
  <sheetData>
    <row r="2" spans="1:9" ht="12.75" customHeight="1" x14ac:dyDescent="0.2">
      <c r="A2" s="197" t="s">
        <v>0</v>
      </c>
      <c r="B2" s="197"/>
      <c r="C2" s="197"/>
      <c r="D2" s="197"/>
      <c r="E2" s="197"/>
      <c r="F2" s="197"/>
      <c r="G2" s="197"/>
    </row>
    <row r="3" spans="1:9" ht="12.75" customHeight="1" x14ac:dyDescent="0.2">
      <c r="A3" s="197" t="s">
        <v>1</v>
      </c>
      <c r="B3" s="197"/>
      <c r="C3" s="197"/>
      <c r="D3" s="197"/>
      <c r="E3" s="197"/>
      <c r="F3" s="197"/>
      <c r="G3" s="197"/>
    </row>
    <row r="4" spans="1:9" ht="12.75" customHeight="1" x14ac:dyDescent="0.2">
      <c r="A4" s="197" t="s">
        <v>2</v>
      </c>
      <c r="B4" s="197"/>
      <c r="C4" s="197"/>
      <c r="D4" s="197"/>
      <c r="E4" s="197"/>
      <c r="F4" s="197"/>
      <c r="G4" s="197"/>
    </row>
    <row r="5" spans="1:9" ht="12.75" customHeight="1" x14ac:dyDescent="0.2">
      <c r="A5" s="197" t="s">
        <v>3</v>
      </c>
      <c r="B5" s="197"/>
      <c r="C5" s="197"/>
      <c r="D5" s="197"/>
      <c r="E5" s="197"/>
      <c r="F5" s="197"/>
      <c r="G5" s="197"/>
    </row>
    <row r="6" spans="1:9" ht="12.75" customHeight="1" x14ac:dyDescent="0.2">
      <c r="A6" s="28"/>
      <c r="B6" s="28"/>
      <c r="C6" s="28"/>
      <c r="D6" s="28"/>
      <c r="E6" s="28"/>
      <c r="F6" s="28"/>
      <c r="G6" s="28"/>
    </row>
    <row r="7" spans="1:9" ht="12.75" customHeight="1" x14ac:dyDescent="0.2">
      <c r="A7" s="198" t="s">
        <v>105</v>
      </c>
      <c r="B7" s="198"/>
      <c r="C7" s="198"/>
      <c r="D7" s="198"/>
      <c r="E7" s="198"/>
      <c r="F7" s="198"/>
      <c r="G7" s="198"/>
    </row>
    <row r="8" spans="1:9" ht="12.75" customHeight="1" x14ac:dyDescent="0.2">
      <c r="A8" s="198" t="s">
        <v>122</v>
      </c>
      <c r="B8" s="198"/>
      <c r="C8" s="198"/>
      <c r="D8" s="198"/>
      <c r="E8" s="198"/>
      <c r="F8" s="198"/>
      <c r="G8" s="198"/>
    </row>
    <row r="9" spans="1:9" ht="12.75" customHeight="1" x14ac:dyDescent="0.2">
      <c r="A9" s="197" t="s">
        <v>196</v>
      </c>
      <c r="B9" s="197"/>
      <c r="C9" s="197"/>
      <c r="D9" s="197"/>
      <c r="E9" s="197"/>
      <c r="F9" s="197"/>
      <c r="G9" s="197"/>
    </row>
    <row r="10" spans="1:9" ht="12.75" customHeight="1" x14ac:dyDescent="0.2">
      <c r="A10" s="28"/>
      <c r="B10" s="28"/>
      <c r="C10" s="28"/>
      <c r="D10" s="28"/>
      <c r="E10" s="28"/>
      <c r="F10" s="28"/>
      <c r="G10" s="28"/>
    </row>
    <row r="11" spans="1:9" ht="12.75" customHeight="1" x14ac:dyDescent="0.2">
      <c r="A11" s="30"/>
      <c r="B11" s="30"/>
      <c r="C11" s="30"/>
      <c r="D11" s="30"/>
      <c r="E11" s="30"/>
      <c r="G11" s="31" t="s">
        <v>22</v>
      </c>
    </row>
    <row r="12" spans="1:9" ht="12.75" customHeight="1" x14ac:dyDescent="0.2">
      <c r="A12" s="171" t="s">
        <v>153</v>
      </c>
      <c r="B12" s="171" t="s">
        <v>21</v>
      </c>
      <c r="C12" s="172" t="s">
        <v>22</v>
      </c>
      <c r="D12" s="171" t="s">
        <v>7</v>
      </c>
      <c r="E12" s="171"/>
      <c r="F12" s="171"/>
      <c r="G12" s="171"/>
      <c r="H12" s="49"/>
      <c r="I12" s="49"/>
    </row>
    <row r="13" spans="1:9" ht="12.75" customHeight="1" x14ac:dyDescent="0.2">
      <c r="A13" s="171"/>
      <c r="B13" s="171"/>
      <c r="C13" s="199"/>
      <c r="D13" s="19" t="s">
        <v>23</v>
      </c>
      <c r="E13" s="19" t="s">
        <v>150</v>
      </c>
      <c r="F13" s="19" t="s">
        <v>8</v>
      </c>
      <c r="G13" s="19" t="s">
        <v>151</v>
      </c>
      <c r="H13" s="49"/>
      <c r="I13" s="49"/>
    </row>
    <row r="14" spans="1:9" ht="12.75" customHeight="1" x14ac:dyDescent="0.2">
      <c r="A14" s="162">
        <v>2011</v>
      </c>
      <c r="B14" s="42" t="s">
        <v>9</v>
      </c>
      <c r="C14" s="44">
        <v>130699.49214703431</v>
      </c>
      <c r="D14" s="48" t="s">
        <v>160</v>
      </c>
      <c r="E14" s="48" t="s">
        <v>160</v>
      </c>
      <c r="F14" s="48" t="s">
        <v>160</v>
      </c>
      <c r="G14" s="48" t="s">
        <v>160</v>
      </c>
      <c r="H14" s="67"/>
      <c r="I14" s="51"/>
    </row>
    <row r="15" spans="1:9" ht="12.75" customHeight="1" x14ac:dyDescent="0.2">
      <c r="A15" s="162"/>
      <c r="B15" s="42" t="s">
        <v>10</v>
      </c>
      <c r="C15" s="44">
        <v>133956.95921053601</v>
      </c>
      <c r="D15" s="48">
        <f t="shared" ref="D15:D78" si="0">100*(C15/C14-1)</f>
        <v>2.4923333748207099</v>
      </c>
      <c r="E15" s="48" t="s">
        <v>160</v>
      </c>
      <c r="F15" s="48" t="s">
        <v>160</v>
      </c>
      <c r="G15" s="48" t="s">
        <v>160</v>
      </c>
      <c r="H15" s="68"/>
      <c r="I15" s="51"/>
    </row>
    <row r="16" spans="1:9" ht="12.75" customHeight="1" x14ac:dyDescent="0.2">
      <c r="A16" s="162"/>
      <c r="B16" s="42" t="s">
        <v>11</v>
      </c>
      <c r="C16" s="44">
        <v>155624.69283105628</v>
      </c>
      <c r="D16" s="48">
        <f t="shared" si="0"/>
        <v>16.175145918672108</v>
      </c>
      <c r="E16" s="48" t="s">
        <v>160</v>
      </c>
      <c r="F16" s="48" t="s">
        <v>160</v>
      </c>
      <c r="G16" s="48" t="s">
        <v>160</v>
      </c>
      <c r="H16" s="68"/>
      <c r="I16" s="51"/>
    </row>
    <row r="17" spans="1:9" ht="12.75" customHeight="1" x14ac:dyDescent="0.2">
      <c r="A17" s="162"/>
      <c r="B17" s="42" t="s">
        <v>12</v>
      </c>
      <c r="C17" s="44">
        <v>148455.33266291316</v>
      </c>
      <c r="D17" s="48">
        <f t="shared" si="0"/>
        <v>-4.6068268715724114</v>
      </c>
      <c r="E17" s="48" t="s">
        <v>160</v>
      </c>
      <c r="F17" s="48" t="s">
        <v>160</v>
      </c>
      <c r="G17" s="48" t="s">
        <v>160</v>
      </c>
      <c r="H17" s="68"/>
      <c r="I17" s="51"/>
    </row>
    <row r="18" spans="1:9" ht="12.75" customHeight="1" x14ac:dyDescent="0.2">
      <c r="A18" s="162"/>
      <c r="B18" s="42" t="s">
        <v>13</v>
      </c>
      <c r="C18" s="44">
        <v>166421.20704707655</v>
      </c>
      <c r="D18" s="48">
        <f t="shared" si="0"/>
        <v>12.101872032416106</v>
      </c>
      <c r="E18" s="48" t="s">
        <v>160</v>
      </c>
      <c r="F18" s="48" t="s">
        <v>160</v>
      </c>
      <c r="G18" s="48" t="s">
        <v>160</v>
      </c>
      <c r="H18" s="68"/>
      <c r="I18" s="51"/>
    </row>
    <row r="19" spans="1:9" ht="12.75" customHeight="1" x14ac:dyDescent="0.2">
      <c r="A19" s="162"/>
      <c r="B19" s="42" t="s">
        <v>14</v>
      </c>
      <c r="C19" s="44">
        <v>160664.19894945144</v>
      </c>
      <c r="D19" s="48">
        <f t="shared" si="0"/>
        <v>-3.4592995687121708</v>
      </c>
      <c r="E19" s="48" t="s">
        <v>160</v>
      </c>
      <c r="F19" s="48" t="s">
        <v>160</v>
      </c>
      <c r="G19" s="48" t="s">
        <v>160</v>
      </c>
      <c r="H19" s="68"/>
      <c r="I19" s="51"/>
    </row>
    <row r="20" spans="1:9" ht="12.75" customHeight="1" x14ac:dyDescent="0.2">
      <c r="A20" s="162"/>
      <c r="B20" s="42" t="s">
        <v>15</v>
      </c>
      <c r="C20" s="44">
        <v>160768.31699081985</v>
      </c>
      <c r="D20" s="48">
        <f t="shared" si="0"/>
        <v>6.4804755539316083E-2</v>
      </c>
      <c r="E20" s="48" t="s">
        <v>160</v>
      </c>
      <c r="F20" s="48" t="s">
        <v>160</v>
      </c>
      <c r="G20" s="48" t="s">
        <v>160</v>
      </c>
      <c r="H20" s="68"/>
      <c r="I20" s="51"/>
    </row>
    <row r="21" spans="1:9" ht="12.75" customHeight="1" x14ac:dyDescent="0.2">
      <c r="A21" s="162"/>
      <c r="B21" s="42" t="s">
        <v>16</v>
      </c>
      <c r="C21" s="44">
        <v>158525.70816466204</v>
      </c>
      <c r="D21" s="48">
        <f t="shared" si="0"/>
        <v>-1.3949320787415287</v>
      </c>
      <c r="E21" s="48" t="s">
        <v>160</v>
      </c>
      <c r="F21" s="48" t="s">
        <v>160</v>
      </c>
      <c r="G21" s="48" t="s">
        <v>160</v>
      </c>
      <c r="H21" s="68"/>
      <c r="I21" s="51"/>
    </row>
    <row r="22" spans="1:9" ht="12.75" customHeight="1" x14ac:dyDescent="0.2">
      <c r="A22" s="162"/>
      <c r="B22" s="42" t="s">
        <v>17</v>
      </c>
      <c r="C22" s="44">
        <v>165693.64983028735</v>
      </c>
      <c r="D22" s="48">
        <f t="shared" si="0"/>
        <v>4.5216272796459789</v>
      </c>
      <c r="E22" s="48" t="s">
        <v>160</v>
      </c>
      <c r="F22" s="48" t="s">
        <v>160</v>
      </c>
      <c r="G22" s="48" t="s">
        <v>160</v>
      </c>
      <c r="H22" s="68"/>
      <c r="I22" s="51"/>
    </row>
    <row r="23" spans="1:9" ht="12.75" customHeight="1" x14ac:dyDescent="0.2">
      <c r="A23" s="162"/>
      <c r="B23" s="42" t="s">
        <v>18</v>
      </c>
      <c r="C23" s="44">
        <v>148718.31997353482</v>
      </c>
      <c r="D23" s="48">
        <f t="shared" si="0"/>
        <v>-10.245009313356068</v>
      </c>
      <c r="E23" s="48" t="s">
        <v>160</v>
      </c>
      <c r="F23" s="48" t="s">
        <v>160</v>
      </c>
      <c r="G23" s="48" t="s">
        <v>160</v>
      </c>
      <c r="H23" s="68"/>
      <c r="I23" s="51"/>
    </row>
    <row r="24" spans="1:9" ht="12.75" customHeight="1" x14ac:dyDescent="0.2">
      <c r="A24" s="162"/>
      <c r="B24" s="42" t="s">
        <v>19</v>
      </c>
      <c r="C24" s="44">
        <v>147860.10768903999</v>
      </c>
      <c r="D24" s="48">
        <f t="shared" si="0"/>
        <v>-0.57707233691690618</v>
      </c>
      <c r="E24" s="48" t="s">
        <v>160</v>
      </c>
      <c r="F24" s="48" t="s">
        <v>160</v>
      </c>
      <c r="G24" s="48" t="s">
        <v>160</v>
      </c>
      <c r="H24" s="68"/>
      <c r="I24" s="51"/>
    </row>
    <row r="25" spans="1:9" ht="12.75" customHeight="1" x14ac:dyDescent="0.2">
      <c r="A25" s="162"/>
      <c r="B25" s="42" t="s">
        <v>20</v>
      </c>
      <c r="C25" s="44">
        <v>142875.27067022645</v>
      </c>
      <c r="D25" s="48">
        <f t="shared" si="0"/>
        <v>-3.3713197540049089</v>
      </c>
      <c r="E25" s="48" t="s">
        <v>160</v>
      </c>
      <c r="F25" s="48" t="s">
        <v>160</v>
      </c>
      <c r="G25" s="48" t="s">
        <v>160</v>
      </c>
      <c r="H25" s="68"/>
      <c r="I25" s="51"/>
    </row>
    <row r="26" spans="1:9" ht="12.75" customHeight="1" x14ac:dyDescent="0.2">
      <c r="A26" s="162">
        <v>2012</v>
      </c>
      <c r="B26" s="42" t="s">
        <v>9</v>
      </c>
      <c r="C26" s="44">
        <v>148385.42247962154</v>
      </c>
      <c r="D26" s="48">
        <f t="shared" si="0"/>
        <v>3.8566168823667146</v>
      </c>
      <c r="E26" s="48">
        <f>100*(SUM(C26)/SUM(C14)-1)</f>
        <v>13.531751380250888</v>
      </c>
      <c r="F26" s="48">
        <f t="shared" ref="F26:F87" si="1">100*(C26/C14-1)</f>
        <v>13.531751380250888</v>
      </c>
      <c r="G26" s="48" t="s">
        <v>160</v>
      </c>
      <c r="H26" s="68"/>
      <c r="I26" s="51"/>
    </row>
    <row r="27" spans="1:9" ht="12.75" customHeight="1" x14ac:dyDescent="0.2">
      <c r="A27" s="162"/>
      <c r="B27" s="42" t="s">
        <v>10</v>
      </c>
      <c r="C27" s="44">
        <v>172658.67872182664</v>
      </c>
      <c r="D27" s="48">
        <f t="shared" si="0"/>
        <v>16.358248564166502</v>
      </c>
      <c r="E27" s="48">
        <f>100*(SUM(C26:C27)/SUM(C14:C15)-1)</f>
        <v>21.305979716207268</v>
      </c>
      <c r="F27" s="48">
        <f t="shared" si="1"/>
        <v>28.891160070649512</v>
      </c>
      <c r="G27" s="48" t="s">
        <v>160</v>
      </c>
      <c r="H27" s="68"/>
      <c r="I27" s="51"/>
    </row>
    <row r="28" spans="1:9" ht="12.75" customHeight="1" x14ac:dyDescent="0.2">
      <c r="A28" s="162"/>
      <c r="B28" s="42" t="s">
        <v>11</v>
      </c>
      <c r="C28" s="44">
        <v>183462.85699917329</v>
      </c>
      <c r="D28" s="48">
        <f t="shared" si="0"/>
        <v>6.2575355941148159</v>
      </c>
      <c r="E28" s="48">
        <f>100*(SUM(C26:C28)/SUM(C14:C16)-1)</f>
        <v>20.040350412245367</v>
      </c>
      <c r="F28" s="48">
        <f t="shared" si="1"/>
        <v>17.888012282432374</v>
      </c>
      <c r="G28" s="48" t="s">
        <v>160</v>
      </c>
      <c r="H28" s="68"/>
      <c r="I28" s="51"/>
    </row>
    <row r="29" spans="1:9" ht="12.75" customHeight="1" x14ac:dyDescent="0.2">
      <c r="A29" s="162"/>
      <c r="B29" s="42" t="s">
        <v>12</v>
      </c>
      <c r="C29" s="44">
        <v>158878.97109145261</v>
      </c>
      <c r="D29" s="48">
        <f t="shared" si="0"/>
        <v>-13.399925363547272</v>
      </c>
      <c r="E29" s="48">
        <f>100*(SUM(C26:C29)/SUM(C14:C17)-1)</f>
        <v>16.642057665177902</v>
      </c>
      <c r="F29" s="48">
        <f t="shared" si="1"/>
        <v>7.021397104142868</v>
      </c>
      <c r="G29" s="48" t="s">
        <v>160</v>
      </c>
      <c r="H29" s="68"/>
      <c r="I29" s="51"/>
    </row>
    <row r="30" spans="1:9" ht="12.75" customHeight="1" x14ac:dyDescent="0.2">
      <c r="A30" s="162"/>
      <c r="B30" s="42" t="s">
        <v>13</v>
      </c>
      <c r="C30" s="44">
        <v>190034.42696314046</v>
      </c>
      <c r="D30" s="48">
        <f t="shared" si="0"/>
        <v>19.609552892783032</v>
      </c>
      <c r="E30" s="48">
        <f>100*(SUM(C26:C30)/SUM(C14:C18)-1)</f>
        <v>16.086708327584809</v>
      </c>
      <c r="F30" s="48">
        <f t="shared" si="1"/>
        <v>14.188828656545137</v>
      </c>
      <c r="G30" s="48" t="s">
        <v>160</v>
      </c>
      <c r="H30" s="68"/>
      <c r="I30" s="51"/>
    </row>
    <row r="31" spans="1:9" ht="12.75" customHeight="1" x14ac:dyDescent="0.2">
      <c r="A31" s="162"/>
      <c r="B31" s="42" t="s">
        <v>14</v>
      </c>
      <c r="C31" s="44">
        <v>183284.95841752633</v>
      </c>
      <c r="D31" s="48">
        <f t="shared" si="0"/>
        <v>-3.5517083159480767</v>
      </c>
      <c r="E31" s="48">
        <f>100*(SUM(C26:C31)/SUM(C14:C19)-1)</f>
        <v>15.726723640280538</v>
      </c>
      <c r="F31" s="48">
        <f t="shared" si="1"/>
        <v>14.079527123022517</v>
      </c>
      <c r="G31" s="48" t="s">
        <v>160</v>
      </c>
      <c r="H31" s="68"/>
      <c r="I31" s="51"/>
    </row>
    <row r="32" spans="1:9" ht="12.75" customHeight="1" x14ac:dyDescent="0.2">
      <c r="A32" s="162"/>
      <c r="B32" s="42" t="s">
        <v>15</v>
      </c>
      <c r="C32" s="44">
        <v>188164.64067828821</v>
      </c>
      <c r="D32" s="48">
        <f t="shared" si="0"/>
        <v>2.6623473649408202</v>
      </c>
      <c r="E32" s="48">
        <f>100*(SUM(C26:C32)/SUM(C14:C20)-1)</f>
        <v>15.92668146437488</v>
      </c>
      <c r="F32" s="48">
        <f t="shared" si="1"/>
        <v>17.040872356107784</v>
      </c>
      <c r="G32" s="48" t="s">
        <v>160</v>
      </c>
      <c r="H32" s="68"/>
      <c r="I32" s="51"/>
    </row>
    <row r="33" spans="1:9" ht="12.75" customHeight="1" x14ac:dyDescent="0.2">
      <c r="A33" s="162"/>
      <c r="B33" s="42" t="s">
        <v>16</v>
      </c>
      <c r="C33" s="44">
        <v>189988.50537531471</v>
      </c>
      <c r="D33" s="48">
        <f t="shared" si="0"/>
        <v>0.96929194053245737</v>
      </c>
      <c r="E33" s="48">
        <f>100*(SUM(C26:C33)/SUM(C14:C21)-1)</f>
        <v>16.438148114690865</v>
      </c>
      <c r="F33" s="48">
        <f t="shared" si="1"/>
        <v>19.847126106493707</v>
      </c>
      <c r="G33" s="48" t="s">
        <v>160</v>
      </c>
      <c r="H33" s="68"/>
      <c r="I33" s="51"/>
    </row>
    <row r="34" spans="1:9" ht="12.75" customHeight="1" x14ac:dyDescent="0.2">
      <c r="A34" s="162"/>
      <c r="B34" s="42" t="s">
        <v>17</v>
      </c>
      <c r="C34" s="44">
        <v>178741.99367562585</v>
      </c>
      <c r="D34" s="48">
        <f t="shared" si="0"/>
        <v>-5.9195748066293907</v>
      </c>
      <c r="E34" s="48">
        <f>100*(SUM(C26:C34)/SUM(C14:C22)-1)</f>
        <v>15.410589777633877</v>
      </c>
      <c r="F34" s="48">
        <f t="shared" si="1"/>
        <v>7.8749812432180377</v>
      </c>
      <c r="G34" s="48" t="s">
        <v>160</v>
      </c>
      <c r="H34" s="68"/>
      <c r="I34" s="51"/>
    </row>
    <row r="35" spans="1:9" ht="12.75" customHeight="1" x14ac:dyDescent="0.2">
      <c r="A35" s="162"/>
      <c r="B35" s="42" t="s">
        <v>18</v>
      </c>
      <c r="C35" s="44">
        <v>191344.20430121693</v>
      </c>
      <c r="D35" s="48">
        <f t="shared" si="0"/>
        <v>7.0505035590355369</v>
      </c>
      <c r="E35" s="48">
        <f>100*(SUM(C26:C35)/SUM(C14:C23)-1)</f>
        <v>16.699060187249625</v>
      </c>
      <c r="F35" s="48">
        <f t="shared" si="1"/>
        <v>28.66216101369865</v>
      </c>
      <c r="G35" s="48" t="s">
        <v>160</v>
      </c>
      <c r="H35" s="68"/>
      <c r="I35" s="51"/>
    </row>
    <row r="36" spans="1:9" ht="12.75" customHeight="1" x14ac:dyDescent="0.2">
      <c r="A36" s="162"/>
      <c r="B36" s="42" t="s">
        <v>19</v>
      </c>
      <c r="C36" s="44">
        <v>177026.57233105786</v>
      </c>
      <c r="D36" s="48">
        <f t="shared" si="0"/>
        <v>-7.4826577697749581</v>
      </c>
      <c r="E36" s="48">
        <f>100*(SUM(C26:C36)/SUM(C14:C24)-1)</f>
        <v>16.965856915543132</v>
      </c>
      <c r="F36" s="48">
        <f t="shared" si="1"/>
        <v>19.725715811973423</v>
      </c>
      <c r="G36" s="48" t="s">
        <v>160</v>
      </c>
      <c r="H36" s="68"/>
      <c r="I36" s="51"/>
    </row>
    <row r="37" spans="1:9" ht="12.75" customHeight="1" x14ac:dyDescent="0.2">
      <c r="A37" s="162"/>
      <c r="B37" s="42" t="s">
        <v>20</v>
      </c>
      <c r="C37" s="44">
        <v>164484.93310361292</v>
      </c>
      <c r="D37" s="48">
        <f t="shared" si="0"/>
        <v>-7.0846082948444522</v>
      </c>
      <c r="E37" s="48">
        <f>100*(SUM(C26:C37)/SUM(C14:C25)-1)</f>
        <v>16.821353006709728</v>
      </c>
      <c r="F37" s="48">
        <f t="shared" si="1"/>
        <v>15.124844440899921</v>
      </c>
      <c r="G37" s="48">
        <f t="shared" ref="G37:G100" si="2">100*(SUM(C26:C37)/SUM(C14:C25)-1)</f>
        <v>16.821353006709728</v>
      </c>
      <c r="H37" s="68"/>
      <c r="I37" s="51"/>
    </row>
    <row r="38" spans="1:9" ht="12.75" customHeight="1" x14ac:dyDescent="0.2">
      <c r="A38" s="162">
        <v>2013</v>
      </c>
      <c r="B38" s="42" t="s">
        <v>9</v>
      </c>
      <c r="C38" s="44">
        <v>171145.57984333846</v>
      </c>
      <c r="D38" s="48">
        <f t="shared" si="0"/>
        <v>4.0493962663010974</v>
      </c>
      <c r="E38" s="48">
        <f>100*(SUM(C38)/SUM(C26)-1)</f>
        <v>15.338539988213928</v>
      </c>
      <c r="F38" s="48">
        <f t="shared" si="1"/>
        <v>15.338539988213928</v>
      </c>
      <c r="G38" s="48">
        <f t="shared" si="2"/>
        <v>16.935568039028581</v>
      </c>
      <c r="H38" s="68"/>
      <c r="I38" s="51"/>
    </row>
    <row r="39" spans="1:9" ht="12.75" customHeight="1" x14ac:dyDescent="0.2">
      <c r="A39" s="162"/>
      <c r="B39" s="42" t="s">
        <v>10</v>
      </c>
      <c r="C39" s="44">
        <v>175276.38317602652</v>
      </c>
      <c r="D39" s="48">
        <f t="shared" si="0"/>
        <v>2.4136196426862266</v>
      </c>
      <c r="E39" s="48">
        <f>100*(SUM(C38:C39)/SUM(C26:C27)-1)</f>
        <v>7.9047899409909306</v>
      </c>
      <c r="F39" s="48">
        <f t="shared" si="1"/>
        <v>1.5161151895626945</v>
      </c>
      <c r="G39" s="48">
        <f t="shared" si="2"/>
        <v>14.663522078821579</v>
      </c>
      <c r="H39" s="68"/>
      <c r="I39" s="51"/>
    </row>
    <row r="40" spans="1:9" ht="12.75" customHeight="1" x14ac:dyDescent="0.2">
      <c r="A40" s="162"/>
      <c r="B40" s="42" t="s">
        <v>11</v>
      </c>
      <c r="C40" s="44">
        <v>165474.81308711637</v>
      </c>
      <c r="D40" s="48">
        <f t="shared" si="0"/>
        <v>-5.592065463301255</v>
      </c>
      <c r="E40" s="48">
        <f>100*(SUM(C38:C40)/SUM(C26:C28)-1)</f>
        <v>1.4647603537950138</v>
      </c>
      <c r="F40" s="48">
        <f t="shared" si="1"/>
        <v>-9.8047333429120087</v>
      </c>
      <c r="G40" s="48">
        <f t="shared" si="2"/>
        <v>12.042962884715912</v>
      </c>
      <c r="H40" s="68"/>
      <c r="I40" s="51"/>
    </row>
    <row r="41" spans="1:9" ht="12.75" customHeight="1" x14ac:dyDescent="0.2">
      <c r="A41" s="162"/>
      <c r="B41" s="42" t="s">
        <v>12</v>
      </c>
      <c r="C41" s="44">
        <v>172203.42436618</v>
      </c>
      <c r="D41" s="48">
        <f t="shared" si="0"/>
        <v>4.0662449792411959</v>
      </c>
      <c r="E41" s="48">
        <f>100*(SUM(C38:C41)/SUM(C26:C29)-1)</f>
        <v>3.1225068645474918</v>
      </c>
      <c r="F41" s="48">
        <f t="shared" si="1"/>
        <v>8.386543029069383</v>
      </c>
      <c r="G41" s="48">
        <f t="shared" si="2"/>
        <v>12.12889369146264</v>
      </c>
      <c r="H41" s="68"/>
      <c r="I41" s="51"/>
    </row>
    <row r="42" spans="1:9" ht="12.75" customHeight="1" x14ac:dyDescent="0.2">
      <c r="A42" s="162"/>
      <c r="B42" s="42" t="s">
        <v>13</v>
      </c>
      <c r="C42" s="44">
        <v>173508.45320361582</v>
      </c>
      <c r="D42" s="48">
        <f t="shared" si="0"/>
        <v>0.75784139731203126</v>
      </c>
      <c r="E42" s="48">
        <f>100*(SUM(C38:C42)/SUM(C26:C30)-1)</f>
        <v>0.49076605571500842</v>
      </c>
      <c r="F42" s="48">
        <f t="shared" si="1"/>
        <v>-8.6963052030199055</v>
      </c>
      <c r="G42" s="48">
        <f t="shared" si="2"/>
        <v>9.9105475046206379</v>
      </c>
      <c r="H42" s="68"/>
      <c r="I42" s="51"/>
    </row>
    <row r="43" spans="1:9" ht="12.75" customHeight="1" x14ac:dyDescent="0.2">
      <c r="A43" s="162"/>
      <c r="B43" s="42" t="s">
        <v>14</v>
      </c>
      <c r="C43" s="44">
        <v>157809.80876869211</v>
      </c>
      <c r="D43" s="48">
        <f t="shared" si="0"/>
        <v>-9.0477692268405079</v>
      </c>
      <c r="E43" s="48">
        <f>100*(SUM(C38:C43)/SUM(C26:C31)-1)</f>
        <v>-2.0533175557695849</v>
      </c>
      <c r="F43" s="48">
        <f t="shared" si="1"/>
        <v>-13.899203660128723</v>
      </c>
      <c r="G43" s="48">
        <f t="shared" si="2"/>
        <v>7.3437966063766735</v>
      </c>
      <c r="H43" s="68"/>
      <c r="I43" s="51"/>
    </row>
    <row r="44" spans="1:9" ht="12.75" customHeight="1" x14ac:dyDescent="0.2">
      <c r="A44" s="162"/>
      <c r="B44" s="42" t="s">
        <v>15</v>
      </c>
      <c r="C44" s="44">
        <v>189805.40076448274</v>
      </c>
      <c r="D44" s="48">
        <f t="shared" si="0"/>
        <v>20.274780284847683</v>
      </c>
      <c r="E44" s="48">
        <f>100*(SUM(C38:C44)/SUM(C26:C32)-1)</f>
        <v>-1.6039328955494536</v>
      </c>
      <c r="F44" s="48">
        <f t="shared" si="1"/>
        <v>0.87198109075115049</v>
      </c>
      <c r="G44" s="48">
        <f t="shared" si="2"/>
        <v>5.9474227926131773</v>
      </c>
      <c r="H44" s="68"/>
      <c r="I44" s="51"/>
    </row>
    <row r="45" spans="1:9" ht="12.75" customHeight="1" x14ac:dyDescent="0.2">
      <c r="A45" s="162"/>
      <c r="B45" s="42" t="s">
        <v>16</v>
      </c>
      <c r="C45" s="44">
        <v>164891.18994316316</v>
      </c>
      <c r="D45" s="48">
        <f t="shared" si="0"/>
        <v>-13.126186463068034</v>
      </c>
      <c r="E45" s="48">
        <f>100*(SUM(C38:C45)/SUM(C26:C33)-1)</f>
        <v>-3.1623946009948445</v>
      </c>
      <c r="F45" s="48">
        <f t="shared" si="1"/>
        <v>-13.209912558958658</v>
      </c>
      <c r="G45" s="48">
        <f t="shared" si="2"/>
        <v>3.0547906052122764</v>
      </c>
      <c r="H45" s="68"/>
      <c r="I45" s="51"/>
    </row>
    <row r="46" spans="1:9" ht="12.75" customHeight="1" x14ac:dyDescent="0.2">
      <c r="A46" s="162"/>
      <c r="B46" s="42" t="s">
        <v>17</v>
      </c>
      <c r="C46" s="44">
        <v>189031.89007028367</v>
      </c>
      <c r="D46" s="48">
        <f t="shared" si="0"/>
        <v>14.640382021284237</v>
      </c>
      <c r="E46" s="48">
        <f>100*(SUM(C38:C46)/SUM(C26:C34)-1)</f>
        <v>-2.1619918018911499</v>
      </c>
      <c r="F46" s="48">
        <f t="shared" si="1"/>
        <v>5.7568432482248744</v>
      </c>
      <c r="G46" s="48">
        <f t="shared" si="2"/>
        <v>2.8995046759930476</v>
      </c>
      <c r="H46" s="68"/>
      <c r="I46" s="51"/>
    </row>
    <row r="47" spans="1:9" ht="12.75" customHeight="1" x14ac:dyDescent="0.2">
      <c r="A47" s="162"/>
      <c r="B47" s="42" t="s">
        <v>18</v>
      </c>
      <c r="C47" s="44">
        <v>200115.82372090954</v>
      </c>
      <c r="D47" s="48">
        <f t="shared" si="0"/>
        <v>5.8635258032413207</v>
      </c>
      <c r="E47" s="48">
        <f>100*(SUM(C38:C47)/SUM(C26:C35)-1)</f>
        <v>-1.4388060511655643</v>
      </c>
      <c r="F47" s="48">
        <f t="shared" si="1"/>
        <v>4.5842096193748239</v>
      </c>
      <c r="G47" s="48">
        <f t="shared" si="2"/>
        <v>1.2089645257435722</v>
      </c>
      <c r="H47" s="68"/>
      <c r="I47" s="51"/>
    </row>
    <row r="48" spans="1:9" ht="12.75" customHeight="1" x14ac:dyDescent="0.2">
      <c r="A48" s="162"/>
      <c r="B48" s="42" t="s">
        <v>19</v>
      </c>
      <c r="C48" s="44">
        <v>179857.79427741197</v>
      </c>
      <c r="D48" s="48">
        <f t="shared" si="0"/>
        <v>-10.123152215963849</v>
      </c>
      <c r="E48" s="48">
        <f>100*(SUM(C38:C48)/SUM(C26:C36)-1)</f>
        <v>-1.1646791477660123</v>
      </c>
      <c r="F48" s="48">
        <f t="shared" si="1"/>
        <v>1.5993203218438001</v>
      </c>
      <c r="G48" s="48">
        <f t="shared" si="2"/>
        <v>-5.8959519310919362E-2</v>
      </c>
      <c r="H48" s="68"/>
      <c r="I48" s="51"/>
    </row>
    <row r="49" spans="1:10" ht="12.75" customHeight="1" x14ac:dyDescent="0.2">
      <c r="A49" s="162"/>
      <c r="B49" s="42" t="s">
        <v>20</v>
      </c>
      <c r="C49" s="44">
        <v>163567.38945100561</v>
      </c>
      <c r="D49" s="48">
        <f t="shared" si="0"/>
        <v>-9.057380522125225</v>
      </c>
      <c r="E49" s="48">
        <f>100*(SUM(C38:C49)/SUM(C26:C37)-1)</f>
        <v>-1.1177382288182769</v>
      </c>
      <c r="F49" s="48">
        <f t="shared" si="1"/>
        <v>-0.55782838907763033</v>
      </c>
      <c r="G49" s="48">
        <f t="shared" si="2"/>
        <v>-1.1177382288182769</v>
      </c>
      <c r="H49" s="68"/>
      <c r="I49" s="51"/>
    </row>
    <row r="50" spans="1:10" ht="12.75" customHeight="1" x14ac:dyDescent="0.2">
      <c r="A50" s="162">
        <v>2014</v>
      </c>
      <c r="B50" s="42" t="s">
        <v>9</v>
      </c>
      <c r="C50" s="44">
        <v>153047.37349794764</v>
      </c>
      <c r="D50" s="48">
        <f t="shared" si="0"/>
        <v>-6.4316096187431615</v>
      </c>
      <c r="E50" s="48">
        <f>100*(SUM(C50)/SUM(C38)-1)</f>
        <v>-10.574743655055174</v>
      </c>
      <c r="F50" s="48">
        <f t="shared" si="1"/>
        <v>-10.574743655055174</v>
      </c>
      <c r="G50" s="48">
        <f t="shared" si="2"/>
        <v>-3.0069833607808905</v>
      </c>
      <c r="H50" s="68"/>
      <c r="I50" s="51"/>
      <c r="J50" s="51"/>
    </row>
    <row r="51" spans="1:10" ht="12.75" customHeight="1" x14ac:dyDescent="0.2">
      <c r="A51" s="162"/>
      <c r="B51" s="42" t="s">
        <v>10</v>
      </c>
      <c r="C51" s="44">
        <v>176174.11918435511</v>
      </c>
      <c r="D51" s="48">
        <f t="shared" si="0"/>
        <v>15.110841276029863</v>
      </c>
      <c r="E51" s="48">
        <f>100*(SUM(C50:C51)/SUM(C38:C39)-1)</f>
        <v>-4.9651789358692415</v>
      </c>
      <c r="F51" s="48">
        <f t="shared" si="1"/>
        <v>0.51218309738112477</v>
      </c>
      <c r="G51" s="48">
        <f t="shared" si="2"/>
        <v>-3.0832557167665975</v>
      </c>
      <c r="H51" s="68"/>
      <c r="I51" s="51"/>
      <c r="J51" s="51"/>
    </row>
    <row r="52" spans="1:10" ht="12.75" customHeight="1" x14ac:dyDescent="0.2">
      <c r="A52" s="162"/>
      <c r="B52" s="42" t="s">
        <v>11</v>
      </c>
      <c r="C52" s="44">
        <v>178993.3437005642</v>
      </c>
      <c r="D52" s="48">
        <f t="shared" si="0"/>
        <v>1.6002489635035255</v>
      </c>
      <c r="E52" s="48">
        <f>100*(SUM(C50:C52)/SUM(C38:C40)-1)</f>
        <v>-0.71927386447311337</v>
      </c>
      <c r="F52" s="48">
        <f t="shared" si="1"/>
        <v>8.1695397391570612</v>
      </c>
      <c r="G52" s="48">
        <f t="shared" si="2"/>
        <v>-1.6327312930869198</v>
      </c>
      <c r="H52" s="68"/>
      <c r="I52" s="51"/>
      <c r="J52" s="51"/>
    </row>
    <row r="53" spans="1:10" ht="12.75" customHeight="1" x14ac:dyDescent="0.2">
      <c r="A53" s="162"/>
      <c r="B53" s="42" t="s">
        <v>12</v>
      </c>
      <c r="C53" s="44">
        <v>180866.66409458235</v>
      </c>
      <c r="D53" s="48">
        <f t="shared" si="0"/>
        <v>1.0465866245573885</v>
      </c>
      <c r="E53" s="48">
        <f>100*(SUM(C50:C53)/SUM(C38:C41)-1)</f>
        <v>0.72815356600484105</v>
      </c>
      <c r="F53" s="48">
        <f t="shared" si="1"/>
        <v>5.0308173372792586</v>
      </c>
      <c r="G53" s="48">
        <f t="shared" si="2"/>
        <v>-1.839685569048588</v>
      </c>
      <c r="H53" s="68"/>
      <c r="I53" s="51"/>
      <c r="J53" s="51"/>
    </row>
    <row r="54" spans="1:10" ht="12.75" customHeight="1" x14ac:dyDescent="0.2">
      <c r="A54" s="162"/>
      <c r="B54" s="42" t="s">
        <v>13</v>
      </c>
      <c r="C54" s="44">
        <v>193677.54549402869</v>
      </c>
      <c r="D54" s="48">
        <f t="shared" si="0"/>
        <v>7.0830528464587816</v>
      </c>
      <c r="E54" s="48">
        <f>100*(SUM(C50:C54)/SUM(C38:C42)-1)</f>
        <v>2.9326187635105638</v>
      </c>
      <c r="F54" s="48">
        <f t="shared" si="1"/>
        <v>11.624270701522544</v>
      </c>
      <c r="G54" s="48">
        <f t="shared" si="2"/>
        <v>-0.13170280833435521</v>
      </c>
      <c r="H54" s="68"/>
      <c r="I54" s="51"/>
      <c r="J54" s="51"/>
    </row>
    <row r="55" spans="1:10" ht="12.75" customHeight="1" x14ac:dyDescent="0.2">
      <c r="A55" s="162"/>
      <c r="B55" s="42" t="s">
        <v>14</v>
      </c>
      <c r="C55" s="44">
        <v>174659.84068391859</v>
      </c>
      <c r="D55" s="48">
        <f t="shared" si="0"/>
        <v>-9.8192615781040224</v>
      </c>
      <c r="E55" s="48">
        <f>100*(SUM(C50:C55)/SUM(C38:C43)-1)</f>
        <v>4.136267535386029</v>
      </c>
      <c r="F55" s="48">
        <f t="shared" si="1"/>
        <v>10.677430032200474</v>
      </c>
      <c r="G55" s="48">
        <f t="shared" si="2"/>
        <v>1.8772391725922599</v>
      </c>
      <c r="H55" s="68"/>
      <c r="I55" s="51"/>
      <c r="J55" s="51"/>
    </row>
    <row r="56" spans="1:10" ht="12.75" customHeight="1" x14ac:dyDescent="0.2">
      <c r="A56" s="162"/>
      <c r="B56" s="42" t="s">
        <v>15</v>
      </c>
      <c r="C56" s="44">
        <v>221481.40997207534</v>
      </c>
      <c r="D56" s="48">
        <f t="shared" si="0"/>
        <v>26.807289589190454</v>
      </c>
      <c r="E56" s="48">
        <f>100*(SUM(C50:C56)/SUM(C38:C44)-1)</f>
        <v>6.1130911581706693</v>
      </c>
      <c r="F56" s="48">
        <f t="shared" si="1"/>
        <v>16.688676444405992</v>
      </c>
      <c r="G56" s="48">
        <f t="shared" si="2"/>
        <v>3.3014040049685445</v>
      </c>
      <c r="H56" s="68"/>
      <c r="I56" s="51"/>
      <c r="J56" s="51"/>
    </row>
    <row r="57" spans="1:10" ht="12.75" customHeight="1" x14ac:dyDescent="0.2">
      <c r="A57" s="162"/>
      <c r="B57" s="42" t="s">
        <v>16</v>
      </c>
      <c r="C57" s="44">
        <v>195435.95269632083</v>
      </c>
      <c r="D57" s="48">
        <f t="shared" si="0"/>
        <v>-11.759658419656239</v>
      </c>
      <c r="E57" s="48">
        <f>100*(SUM(C50:C57)/SUM(C38:C45)-1)</f>
        <v>7.6067477640922254</v>
      </c>
      <c r="F57" s="48">
        <f t="shared" si="1"/>
        <v>18.524193296007052</v>
      </c>
      <c r="G57" s="48">
        <f t="shared" si="2"/>
        <v>6.0141049664273361</v>
      </c>
      <c r="H57" s="68"/>
      <c r="I57" s="51"/>
      <c r="J57" s="51"/>
    </row>
    <row r="58" spans="1:10" ht="12.75" customHeight="1" x14ac:dyDescent="0.2">
      <c r="A58" s="162"/>
      <c r="B58" s="42" t="s">
        <v>17</v>
      </c>
      <c r="C58" s="44">
        <v>217701.45312042156</v>
      </c>
      <c r="D58" s="48">
        <f t="shared" si="0"/>
        <v>11.392735122128773</v>
      </c>
      <c r="E58" s="48">
        <f>100*(SUM(C50:C58)/SUM(C38:C46)-1)</f>
        <v>8.5232992181364367</v>
      </c>
      <c r="F58" s="48">
        <f t="shared" si="1"/>
        <v>15.166521923617381</v>
      </c>
      <c r="G58" s="48">
        <f t="shared" si="2"/>
        <v>6.8630915324935371</v>
      </c>
      <c r="H58" s="68"/>
      <c r="I58" s="51"/>
      <c r="J58" s="51"/>
    </row>
    <row r="59" spans="1:10" ht="12.75" customHeight="1" x14ac:dyDescent="0.2">
      <c r="A59" s="162"/>
      <c r="B59" s="42" t="s">
        <v>18</v>
      </c>
      <c r="C59" s="44">
        <v>226726.15409659041</v>
      </c>
      <c r="D59" s="48">
        <f t="shared" si="0"/>
        <v>4.1454482029464668</v>
      </c>
      <c r="E59" s="48">
        <f>100*(SUM(C50:C59)/SUM(C38:C47)-1)</f>
        <v>9.0663596475744956</v>
      </c>
      <c r="F59" s="48">
        <f t="shared" si="1"/>
        <v>13.297464378825353</v>
      </c>
      <c r="G59" s="48">
        <f t="shared" si="2"/>
        <v>7.6835845722725393</v>
      </c>
      <c r="H59" s="68"/>
      <c r="I59" s="51"/>
      <c r="J59" s="51"/>
    </row>
    <row r="60" spans="1:10" ht="12.75" customHeight="1" x14ac:dyDescent="0.2">
      <c r="A60" s="162"/>
      <c r="B60" s="42" t="s">
        <v>19</v>
      </c>
      <c r="C60" s="44">
        <v>188562.78390115764</v>
      </c>
      <c r="D60" s="48">
        <f t="shared" si="0"/>
        <v>-16.832363406638262</v>
      </c>
      <c r="E60" s="48">
        <f>100*(SUM(C50:C60)/SUM(C38:C48)-1)</f>
        <v>8.6743487013932317</v>
      </c>
      <c r="F60" s="48">
        <f t="shared" si="1"/>
        <v>4.8399290443421839</v>
      </c>
      <c r="G60" s="48">
        <f t="shared" si="2"/>
        <v>7.9524671341394626</v>
      </c>
      <c r="H60" s="68"/>
      <c r="I60" s="51"/>
      <c r="J60" s="51"/>
    </row>
    <row r="61" spans="1:10" ht="12.75" customHeight="1" x14ac:dyDescent="0.2">
      <c r="A61" s="162"/>
      <c r="B61" s="42" t="s">
        <v>20</v>
      </c>
      <c r="C61" s="44">
        <v>192380.16229247858</v>
      </c>
      <c r="D61" s="48">
        <f t="shared" si="0"/>
        <v>2.0244601359523662</v>
      </c>
      <c r="E61" s="48">
        <f>100*(SUM(C50:C61)/SUM(C38:C49)-1)</f>
        <v>9.3698569014593289</v>
      </c>
      <c r="F61" s="48">
        <f t="shared" si="1"/>
        <v>17.615230602004228</v>
      </c>
      <c r="G61" s="48">
        <f t="shared" si="2"/>
        <v>9.3698569014593289</v>
      </c>
      <c r="H61" s="68"/>
      <c r="I61" s="51"/>
      <c r="J61" s="51"/>
    </row>
    <row r="62" spans="1:10" ht="12.75" customHeight="1" x14ac:dyDescent="0.2">
      <c r="A62" s="162">
        <v>2015</v>
      </c>
      <c r="B62" s="42" t="s">
        <v>9</v>
      </c>
      <c r="C62" s="44">
        <v>172818.965</v>
      </c>
      <c r="D62" s="48">
        <f t="shared" si="0"/>
        <v>-10.167990846550691</v>
      </c>
      <c r="E62" s="48">
        <f>100*(SUM(C62)/SUM(C50)-1)</f>
        <v>12.918608826905142</v>
      </c>
      <c r="F62" s="48">
        <f t="shared" si="1"/>
        <v>12.918608826905142</v>
      </c>
      <c r="G62" s="48">
        <f t="shared" si="2"/>
        <v>11.267859805455839</v>
      </c>
      <c r="H62" s="68"/>
      <c r="I62" s="51"/>
      <c r="J62" s="51"/>
    </row>
    <row r="63" spans="1:10" ht="12.75" customHeight="1" x14ac:dyDescent="0.2">
      <c r="A63" s="162"/>
      <c r="B63" s="42" t="s">
        <v>10</v>
      </c>
      <c r="C63" s="44">
        <v>197274.27999999997</v>
      </c>
      <c r="D63" s="48">
        <f t="shared" si="0"/>
        <v>14.150828295956973</v>
      </c>
      <c r="E63" s="48">
        <f>100*(SUM(C62:C63)/SUM(C50:C51)-1)</f>
        <v>12.414667093784892</v>
      </c>
      <c r="F63" s="48">
        <f t="shared" si="1"/>
        <v>11.976878847661432</v>
      </c>
      <c r="G63" s="48">
        <f t="shared" si="2"/>
        <v>12.231724099152963</v>
      </c>
      <c r="H63" s="68"/>
      <c r="I63" s="51"/>
      <c r="J63" s="51"/>
    </row>
    <row r="64" spans="1:10" ht="12.75" customHeight="1" x14ac:dyDescent="0.2">
      <c r="A64" s="162"/>
      <c r="B64" s="42" t="s">
        <v>11</v>
      </c>
      <c r="C64" s="44">
        <v>217744.02499999997</v>
      </c>
      <c r="D64" s="48">
        <f t="shared" si="0"/>
        <v>10.376286761761344</v>
      </c>
      <c r="E64" s="48">
        <f>100*(SUM(C62:C64)/SUM(C50:C52)-1)</f>
        <v>15.667081697935515</v>
      </c>
      <c r="F64" s="48">
        <f t="shared" si="1"/>
        <v>21.649230355884796</v>
      </c>
      <c r="G64" s="48">
        <f t="shared" si="2"/>
        <v>13.355046338160559</v>
      </c>
      <c r="H64" s="68"/>
      <c r="I64" s="51"/>
      <c r="J64" s="51"/>
    </row>
    <row r="65" spans="1:10" ht="12.75" customHeight="1" x14ac:dyDescent="0.2">
      <c r="A65" s="162"/>
      <c r="B65" s="42" t="s">
        <v>12</v>
      </c>
      <c r="C65" s="44">
        <v>213669.40750281423</v>
      </c>
      <c r="D65" s="48">
        <f t="shared" si="0"/>
        <v>-1.8712878560896207</v>
      </c>
      <c r="E65" s="48">
        <f>100*(SUM(C62:C65)/SUM(C50:C53)-1)</f>
        <v>16.31522206697873</v>
      </c>
      <c r="F65" s="48">
        <f t="shared" si="1"/>
        <v>18.136423078538133</v>
      </c>
      <c r="G65" s="48">
        <f t="shared" si="2"/>
        <v>14.445469989420534</v>
      </c>
      <c r="H65" s="68"/>
      <c r="I65" s="51"/>
      <c r="J65" s="51"/>
    </row>
    <row r="66" spans="1:10" ht="12.75" customHeight="1" x14ac:dyDescent="0.2">
      <c r="A66" s="162"/>
      <c r="B66" s="42" t="s">
        <v>13</v>
      </c>
      <c r="C66" s="44">
        <v>223320.17250000002</v>
      </c>
      <c r="D66" s="48">
        <f t="shared" si="0"/>
        <v>4.516680749937807</v>
      </c>
      <c r="E66" s="48">
        <f>100*(SUM(C62:C66)/SUM(C50:C54)-1)</f>
        <v>16.093610672093472</v>
      </c>
      <c r="F66" s="48">
        <f t="shared" si="1"/>
        <v>15.305143882508187</v>
      </c>
      <c r="G66" s="48">
        <f t="shared" si="2"/>
        <v>14.753764769580325</v>
      </c>
      <c r="H66" s="68"/>
      <c r="I66" s="51"/>
      <c r="J66" s="51"/>
    </row>
    <row r="67" spans="1:10" ht="12.75" customHeight="1" x14ac:dyDescent="0.2">
      <c r="A67" s="162"/>
      <c r="B67" s="42" t="s">
        <v>14</v>
      </c>
      <c r="C67" s="44">
        <v>216517.47499999998</v>
      </c>
      <c r="D67" s="48">
        <f t="shared" si="0"/>
        <v>-3.0461634629088574</v>
      </c>
      <c r="E67" s="48">
        <f>100*(SUM(C62:C67)/SUM(C50:C55)-1)</f>
        <v>17.393810595645</v>
      </c>
      <c r="F67" s="48">
        <f t="shared" si="1"/>
        <v>23.965231018291732</v>
      </c>
      <c r="G67" s="48">
        <f t="shared" si="2"/>
        <v>15.803874827164632</v>
      </c>
      <c r="H67" s="68"/>
      <c r="I67" s="51"/>
      <c r="J67" s="51"/>
    </row>
    <row r="68" spans="1:10" ht="12.75" customHeight="1" x14ac:dyDescent="0.2">
      <c r="A68" s="162"/>
      <c r="B68" s="42" t="s">
        <v>15</v>
      </c>
      <c r="C68" s="44">
        <v>255682.18333333338</v>
      </c>
      <c r="D68" s="48">
        <f t="shared" si="0"/>
        <v>18.08847453690905</v>
      </c>
      <c r="E68" s="48">
        <f>100*(SUM(C62:C68)/SUM(C50:C56)-1)</f>
        <v>17.055763634107059</v>
      </c>
      <c r="F68" s="48">
        <f t="shared" si="1"/>
        <v>15.441825734074065</v>
      </c>
      <c r="G68" s="48">
        <f t="shared" si="2"/>
        <v>15.689864842904534</v>
      </c>
      <c r="H68" s="68"/>
      <c r="I68" s="51"/>
      <c r="J68" s="51"/>
    </row>
    <row r="69" spans="1:10" ht="12.75" customHeight="1" x14ac:dyDescent="0.2">
      <c r="A69" s="162"/>
      <c r="B69" s="42" t="s">
        <v>16</v>
      </c>
      <c r="C69" s="44">
        <v>240742.18</v>
      </c>
      <c r="D69" s="48">
        <f t="shared" si="0"/>
        <v>-5.8431929587585145</v>
      </c>
      <c r="E69" s="48">
        <f>100*(SUM(C62:C69)/SUM(C50:C57)-1)</f>
        <v>17.867866922025311</v>
      </c>
      <c r="F69" s="48">
        <f t="shared" si="1"/>
        <v>23.18213546617929</v>
      </c>
      <c r="G69" s="48">
        <f t="shared" si="2"/>
        <v>16.141584052651979</v>
      </c>
      <c r="H69" s="68"/>
      <c r="I69" s="51"/>
      <c r="J69" s="51"/>
    </row>
    <row r="70" spans="1:10" ht="12.75" customHeight="1" x14ac:dyDescent="0.2">
      <c r="A70" s="162"/>
      <c r="B70" s="42" t="s">
        <v>17</v>
      </c>
      <c r="C70" s="44">
        <v>243150.78833333333</v>
      </c>
      <c r="D70" s="48">
        <f t="shared" si="0"/>
        <v>1.0004928647457279</v>
      </c>
      <c r="E70" s="48">
        <f>100*(SUM(C62:C70)/SUM(C50:C58)-1)</f>
        <v>17.073010477719585</v>
      </c>
      <c r="F70" s="48">
        <f t="shared" si="1"/>
        <v>11.690016234680112</v>
      </c>
      <c r="G70" s="48">
        <f t="shared" si="2"/>
        <v>15.7905362716116</v>
      </c>
      <c r="H70" s="68"/>
      <c r="I70" s="51"/>
      <c r="J70" s="51"/>
    </row>
    <row r="71" spans="1:10" ht="12.75" customHeight="1" x14ac:dyDescent="0.2">
      <c r="A71" s="162"/>
      <c r="B71" s="42" t="s">
        <v>18</v>
      </c>
      <c r="C71" s="44">
        <v>247681.42000000004</v>
      </c>
      <c r="D71" s="48">
        <f t="shared" si="0"/>
        <v>1.8633012451745312</v>
      </c>
      <c r="E71" s="48">
        <f>100*(SUM(C62:C71)/SUM(C50:C59)-1)</f>
        <v>16.147742155580215</v>
      </c>
      <c r="F71" s="48">
        <f t="shared" si="1"/>
        <v>9.2425445961043415</v>
      </c>
      <c r="G71" s="48">
        <f t="shared" si="2"/>
        <v>15.354808833861044</v>
      </c>
      <c r="H71" s="68"/>
      <c r="I71" s="51"/>
      <c r="J71" s="51"/>
    </row>
    <row r="72" spans="1:10" ht="12.75" customHeight="1" x14ac:dyDescent="0.2">
      <c r="A72" s="162"/>
      <c r="B72" s="42" t="s">
        <v>19</v>
      </c>
      <c r="C72" s="44">
        <v>222828.33000000002</v>
      </c>
      <c r="D72" s="48">
        <f t="shared" si="0"/>
        <v>-10.034297283986838</v>
      </c>
      <c r="E72" s="48">
        <f>100*(SUM(C62:C72)/SUM(C50:C60)-1)</f>
        <v>16.328868037057177</v>
      </c>
      <c r="F72" s="48">
        <f t="shared" si="1"/>
        <v>18.17195598724506</v>
      </c>
      <c r="G72" s="48">
        <f t="shared" si="2"/>
        <v>16.421521839421448</v>
      </c>
      <c r="H72" s="68"/>
      <c r="I72" s="51"/>
      <c r="J72" s="51"/>
    </row>
    <row r="73" spans="1:10" ht="12.75" customHeight="1" x14ac:dyDescent="0.2">
      <c r="A73" s="162"/>
      <c r="B73" s="42" t="s">
        <v>20</v>
      </c>
      <c r="C73" s="44">
        <v>217128.34000000003</v>
      </c>
      <c r="D73" s="48">
        <f t="shared" si="0"/>
        <v>-2.5580185427948043</v>
      </c>
      <c r="E73" s="48">
        <f>100*(SUM(C62:C73)/SUM(C50:C61)-1)</f>
        <v>16.039034345441848</v>
      </c>
      <c r="F73" s="48">
        <f t="shared" si="1"/>
        <v>12.864204610606578</v>
      </c>
      <c r="G73" s="48">
        <f t="shared" si="2"/>
        <v>16.039034345441848</v>
      </c>
      <c r="H73" s="68"/>
      <c r="I73" s="51"/>
      <c r="J73" s="51"/>
    </row>
    <row r="74" spans="1:10" ht="12.75" customHeight="1" x14ac:dyDescent="0.2">
      <c r="A74" s="162">
        <v>2016</v>
      </c>
      <c r="B74" s="42" t="s">
        <v>9</v>
      </c>
      <c r="C74" s="44">
        <v>189518.51</v>
      </c>
      <c r="D74" s="48">
        <f t="shared" si="0"/>
        <v>-12.715903414542762</v>
      </c>
      <c r="E74" s="48">
        <f>100*(SUM(C74)/SUM(C62)-1)</f>
        <v>9.6630280131581703</v>
      </c>
      <c r="F74" s="48">
        <f t="shared" si="1"/>
        <v>9.6630280131581703</v>
      </c>
      <c r="G74" s="48">
        <f t="shared" si="2"/>
        <v>15.769869568170392</v>
      </c>
      <c r="H74" s="68"/>
      <c r="I74" s="51"/>
      <c r="J74" s="51"/>
    </row>
    <row r="75" spans="1:10" ht="12.75" customHeight="1" x14ac:dyDescent="0.2">
      <c r="A75" s="162"/>
      <c r="B75" s="42" t="s">
        <v>10</v>
      </c>
      <c r="C75" s="44">
        <v>234637.44249999998</v>
      </c>
      <c r="D75" s="48">
        <f t="shared" si="0"/>
        <v>23.807137624710094</v>
      </c>
      <c r="E75" s="48">
        <f>100*(SUM(C74:C75)/SUM(C62:C63)-1)</f>
        <v>14.607861189144389</v>
      </c>
      <c r="F75" s="48">
        <f t="shared" si="1"/>
        <v>18.939702884734899</v>
      </c>
      <c r="G75" s="48">
        <f t="shared" si="2"/>
        <v>16.322533516027725</v>
      </c>
      <c r="H75" s="68"/>
      <c r="I75" s="51"/>
      <c r="J75" s="51"/>
    </row>
    <row r="76" spans="1:10" ht="12.75" customHeight="1" x14ac:dyDescent="0.2">
      <c r="A76" s="162"/>
      <c r="B76" s="42" t="s">
        <v>11</v>
      </c>
      <c r="C76" s="44">
        <v>215111.99</v>
      </c>
      <c r="D76" s="48">
        <f t="shared" si="0"/>
        <v>-8.3215416482388509</v>
      </c>
      <c r="E76" s="48">
        <f>100*(SUM(C74:C76)/SUM(C62:C64)-1)</f>
        <v>8.7491343480143655</v>
      </c>
      <c r="F76" s="48">
        <f t="shared" si="1"/>
        <v>-1.2087748446828694</v>
      </c>
      <c r="G76" s="48">
        <f t="shared" si="2"/>
        <v>14.317438613088651</v>
      </c>
      <c r="H76" s="68"/>
      <c r="I76" s="51"/>
      <c r="J76" s="51"/>
    </row>
    <row r="77" spans="1:10" ht="12.75" customHeight="1" x14ac:dyDescent="0.2">
      <c r="A77" s="162"/>
      <c r="B77" s="42" t="s">
        <v>12</v>
      </c>
      <c r="C77" s="44">
        <v>237207.55499999999</v>
      </c>
      <c r="D77" s="48">
        <f t="shared" si="0"/>
        <v>10.271656638014459</v>
      </c>
      <c r="E77" s="48">
        <f>100*(SUM(C74:C77)/SUM(C62:C65)-1)</f>
        <v>9.3534866397819485</v>
      </c>
      <c r="F77" s="48">
        <f t="shared" si="1"/>
        <v>11.016152369344567</v>
      </c>
      <c r="G77" s="48">
        <f t="shared" si="2"/>
        <v>13.73865152021494</v>
      </c>
      <c r="H77" s="68"/>
      <c r="I77" s="51"/>
      <c r="J77" s="51"/>
    </row>
    <row r="78" spans="1:10" ht="12.75" customHeight="1" x14ac:dyDescent="0.2">
      <c r="A78" s="162"/>
      <c r="B78" s="42" t="s">
        <v>13</v>
      </c>
      <c r="C78" s="44">
        <v>220559.75000000003</v>
      </c>
      <c r="D78" s="48">
        <f t="shared" si="0"/>
        <v>-7.0182440015453817</v>
      </c>
      <c r="E78" s="48">
        <f>100*(SUM(C74:C78)/SUM(C62:C66)-1)</f>
        <v>7.0459119505883017</v>
      </c>
      <c r="F78" s="48">
        <f t="shared" si="1"/>
        <v>-1.2360829158861497</v>
      </c>
      <c r="G78" s="48">
        <f t="shared" si="2"/>
        <v>12.244838510992428</v>
      </c>
      <c r="H78" s="68"/>
      <c r="I78" s="51"/>
      <c r="J78" s="51"/>
    </row>
    <row r="79" spans="1:10" ht="12.75" customHeight="1" x14ac:dyDescent="0.2">
      <c r="A79" s="162"/>
      <c r="B79" s="42" t="s">
        <v>14</v>
      </c>
      <c r="C79" s="44">
        <v>231279.37331054997</v>
      </c>
      <c r="D79" s="48">
        <f t="shared" ref="D79:D91" si="3">100*(C79/C78-1)</f>
        <v>4.860190180007895</v>
      </c>
      <c r="E79" s="48">
        <f>100*(SUM(C74:C79)/SUM(C62:C67)-1)</f>
        <v>7.0061379470630403</v>
      </c>
      <c r="F79" s="48">
        <f t="shared" si="1"/>
        <v>6.8178784694168382</v>
      </c>
      <c r="G79" s="48">
        <f t="shared" si="2"/>
        <v>10.947499267319948</v>
      </c>
      <c r="H79" s="68"/>
      <c r="I79" s="51"/>
      <c r="J79" s="51"/>
    </row>
    <row r="80" spans="1:10" ht="12.75" customHeight="1" x14ac:dyDescent="0.2">
      <c r="A80" s="162"/>
      <c r="B80" s="42" t="s">
        <v>15</v>
      </c>
      <c r="C80" s="44">
        <v>202856.75802539129</v>
      </c>
      <c r="D80" s="48">
        <f t="shared" si="3"/>
        <v>-12.289299680432054</v>
      </c>
      <c r="E80" s="48">
        <f>100*(SUM(C74:C80)/SUM(C62:C68)-1)</f>
        <v>2.2808460845321621</v>
      </c>
      <c r="F80" s="48">
        <f t="shared" si="1"/>
        <v>-20.660581280735336</v>
      </c>
      <c r="G80" s="48">
        <f t="shared" si="2"/>
        <v>7.3424020443646043</v>
      </c>
      <c r="H80" s="68"/>
      <c r="I80" s="51"/>
      <c r="J80" s="51"/>
    </row>
    <row r="81" spans="1:10" ht="12.75" customHeight="1" x14ac:dyDescent="0.2">
      <c r="A81" s="162"/>
      <c r="B81" s="42" t="s">
        <v>16</v>
      </c>
      <c r="C81" s="44">
        <v>221190.51024278146</v>
      </c>
      <c r="D81" s="48">
        <f t="shared" si="3"/>
        <v>9.0377823227833396</v>
      </c>
      <c r="E81" s="48">
        <f>100*(SUM(C74:C81)/SUM(C62:C69)-1)</f>
        <v>0.8397665834655843</v>
      </c>
      <c r="F81" s="48">
        <f t="shared" si="1"/>
        <v>-8.1214142686663937</v>
      </c>
      <c r="G81" s="48">
        <f t="shared" si="2"/>
        <v>4.6822085866654373</v>
      </c>
      <c r="H81" s="68"/>
      <c r="I81" s="51"/>
      <c r="J81" s="51"/>
    </row>
    <row r="82" spans="1:10" ht="12.75" customHeight="1" x14ac:dyDescent="0.2">
      <c r="A82" s="162"/>
      <c r="B82" s="42" t="s">
        <v>17</v>
      </c>
      <c r="C82" s="44">
        <v>224031.27999999997</v>
      </c>
      <c r="D82" s="48">
        <f t="shared" si="3"/>
        <v>1.2843090574276683</v>
      </c>
      <c r="E82" s="48">
        <f>100*(SUM(C74:C82)/SUM(C62:C70)-1)</f>
        <v>-0.22849528433979138</v>
      </c>
      <c r="F82" s="48">
        <f t="shared" si="1"/>
        <v>-7.8632310692419383</v>
      </c>
      <c r="G82" s="48">
        <f t="shared" si="2"/>
        <v>2.9144330926323514</v>
      </c>
      <c r="H82" s="68"/>
      <c r="I82" s="51"/>
      <c r="J82" s="51"/>
    </row>
    <row r="83" spans="1:10" ht="12.75" customHeight="1" x14ac:dyDescent="0.2">
      <c r="A83" s="162"/>
      <c r="B83" s="42" t="s">
        <v>18</v>
      </c>
      <c r="C83" s="44">
        <v>218941.13999999996</v>
      </c>
      <c r="D83" s="48">
        <f t="shared" si="3"/>
        <v>-2.2720666506927167</v>
      </c>
      <c r="E83" s="48">
        <f>100*(SUM(C74:C83)/SUM(C62:C71)-1)</f>
        <v>-1.4927117565317949</v>
      </c>
      <c r="F83" s="48">
        <f t="shared" si="1"/>
        <v>-11.603728693092963</v>
      </c>
      <c r="G83" s="48">
        <f t="shared" si="2"/>
        <v>0.98665275488747373</v>
      </c>
      <c r="H83" s="68"/>
      <c r="I83" s="51"/>
      <c r="J83" s="51"/>
    </row>
    <row r="84" spans="1:10" ht="12.75" customHeight="1" x14ac:dyDescent="0.2">
      <c r="A84" s="162"/>
      <c r="B84" s="42" t="s">
        <v>19</v>
      </c>
      <c r="C84" s="44">
        <v>207583.04</v>
      </c>
      <c r="D84" s="48">
        <f t="shared" si="3"/>
        <v>-5.1877413262760737</v>
      </c>
      <c r="E84" s="48">
        <f>100*(SUM(C74:C84)/SUM(C62:C72)-1)</f>
        <v>-1.9789222165987885</v>
      </c>
      <c r="F84" s="48">
        <f t="shared" si="1"/>
        <v>-6.8417198118390088</v>
      </c>
      <c r="G84" s="48">
        <f t="shared" si="2"/>
        <v>-0.89884316102558648</v>
      </c>
      <c r="H84" s="68"/>
      <c r="I84" s="51"/>
      <c r="J84" s="51"/>
    </row>
    <row r="85" spans="1:10" ht="12.75" customHeight="1" x14ac:dyDescent="0.2">
      <c r="A85" s="162"/>
      <c r="B85" s="42" t="s">
        <v>20</v>
      </c>
      <c r="C85" s="44">
        <v>205289.10097266026</v>
      </c>
      <c r="D85" s="48">
        <f t="shared" si="3"/>
        <v>-1.1050705430172614</v>
      </c>
      <c r="E85" s="48">
        <f>100*(SUM(C74:C85)/SUM(C62:C73)-1)</f>
        <v>-2.2615632269615826</v>
      </c>
      <c r="F85" s="48">
        <f t="shared" si="1"/>
        <v>-5.452645669072842</v>
      </c>
      <c r="G85" s="48">
        <f t="shared" si="2"/>
        <v>-2.2615632269615826</v>
      </c>
      <c r="H85" s="68"/>
      <c r="I85" s="51"/>
      <c r="J85" s="51"/>
    </row>
    <row r="86" spans="1:10" ht="12.75" customHeight="1" x14ac:dyDescent="0.2">
      <c r="A86" s="162">
        <v>2017</v>
      </c>
      <c r="B86" s="42" t="s">
        <v>9</v>
      </c>
      <c r="C86" s="44">
        <v>182320.59</v>
      </c>
      <c r="D86" s="48">
        <f t="shared" si="3"/>
        <v>-11.188373305662802</v>
      </c>
      <c r="E86" s="48">
        <f>100*(SUM(C86)/SUM(C74)-1)</f>
        <v>-3.7980036883996204</v>
      </c>
      <c r="F86" s="48">
        <f t="shared" si="1"/>
        <v>-3.7980036883996204</v>
      </c>
      <c r="G86" s="48">
        <f t="shared" si="2"/>
        <v>-3.1374493433784845</v>
      </c>
      <c r="H86" s="68"/>
      <c r="I86" s="51"/>
      <c r="J86" s="51"/>
    </row>
    <row r="87" spans="1:10" ht="12.75" customHeight="1" x14ac:dyDescent="0.2">
      <c r="A87" s="162"/>
      <c r="B87" s="42" t="s">
        <v>10</v>
      </c>
      <c r="C87" s="44">
        <v>209300.54499999998</v>
      </c>
      <c r="D87" s="48">
        <f t="shared" si="3"/>
        <v>14.798084516948951</v>
      </c>
      <c r="E87" s="48">
        <f>100*(SUM(C86:C87)/SUM(C74:C75)-1)</f>
        <v>-7.6704847139920762</v>
      </c>
      <c r="F87" s="48">
        <f t="shared" si="1"/>
        <v>-10.79831813287856</v>
      </c>
      <c r="G87" s="48">
        <f t="shared" si="2"/>
        <v>-5.3973241517465524</v>
      </c>
      <c r="H87" s="68"/>
      <c r="I87" s="51"/>
      <c r="J87" s="51"/>
    </row>
    <row r="88" spans="1:10" ht="12.75" customHeight="1" x14ac:dyDescent="0.2">
      <c r="A88" s="162"/>
      <c r="B88" s="42" t="s">
        <v>11</v>
      </c>
      <c r="C88" s="44">
        <v>221773.82750000001</v>
      </c>
      <c r="D88" s="48">
        <f t="shared" si="3"/>
        <v>5.9595078933024404</v>
      </c>
      <c r="E88" s="48">
        <f>100*(SUM(C86:C88)/SUM(C74:C76)-1)</f>
        <v>-4.047282568060262</v>
      </c>
      <c r="F88" s="48">
        <f t="shared" ref="F88:F135" si="4">100*(C88/C76-1)</f>
        <v>3.0969159366709409</v>
      </c>
      <c r="G88" s="48">
        <f t="shared" si="2"/>
        <v>-5.060858982248007</v>
      </c>
      <c r="H88" s="68"/>
      <c r="I88" s="51"/>
      <c r="J88" s="51"/>
    </row>
    <row r="89" spans="1:10" ht="12.75" customHeight="1" x14ac:dyDescent="0.2">
      <c r="A89" s="162"/>
      <c r="B89" s="42" t="s">
        <v>12</v>
      </c>
      <c r="C89" s="44">
        <v>184607.4835</v>
      </c>
      <c r="D89" s="48">
        <f t="shared" si="3"/>
        <v>-16.758670046401214</v>
      </c>
      <c r="E89" s="48">
        <f>100*(SUM(C86:C89)/SUM(C74:C77)-1)</f>
        <v>-8.9532510291310263</v>
      </c>
      <c r="F89" s="48">
        <f t="shared" si="4"/>
        <v>-22.174703288856033</v>
      </c>
      <c r="G89" s="48">
        <f t="shared" si="2"/>
        <v>-7.7926346600601937</v>
      </c>
      <c r="H89" s="68"/>
      <c r="I89" s="51"/>
      <c r="J89" s="51"/>
    </row>
    <row r="90" spans="1:10" ht="12.75" customHeight="1" x14ac:dyDescent="0.2">
      <c r="A90" s="162"/>
      <c r="B90" s="42" t="s">
        <v>13</v>
      </c>
      <c r="C90" s="44">
        <v>194873.91</v>
      </c>
      <c r="D90" s="48">
        <f t="shared" si="3"/>
        <v>5.5612190282632756</v>
      </c>
      <c r="E90" s="48">
        <f>100*(SUM(C86:C90)/SUM(C74:C78)-1)</f>
        <v>-9.4945802094658749</v>
      </c>
      <c r="F90" s="48">
        <f t="shared" si="4"/>
        <v>-11.64575132135397</v>
      </c>
      <c r="G90" s="48">
        <f t="shared" si="2"/>
        <v>-8.6369434205688655</v>
      </c>
      <c r="H90" s="68"/>
      <c r="I90" s="51"/>
      <c r="J90" s="51"/>
    </row>
    <row r="91" spans="1:10" ht="12.75" customHeight="1" x14ac:dyDescent="0.2">
      <c r="A91" s="162"/>
      <c r="B91" s="42" t="s">
        <v>14</v>
      </c>
      <c r="C91" s="44">
        <v>170720.7475</v>
      </c>
      <c r="D91" s="48">
        <f t="shared" si="3"/>
        <v>-12.394251493183472</v>
      </c>
      <c r="E91" s="48">
        <f>100*(SUM(C86:C91)/SUM(C74:C79)-1)</f>
        <v>-12.400489667879878</v>
      </c>
      <c r="F91" s="48">
        <f t="shared" si="4"/>
        <v>-26.184187955765083</v>
      </c>
      <c r="G91" s="48">
        <f t="shared" si="2"/>
        <v>-11.324107224082326</v>
      </c>
      <c r="H91" s="68"/>
      <c r="I91" s="51"/>
      <c r="J91" s="51"/>
    </row>
    <row r="92" spans="1:10" ht="12.75" customHeight="1" x14ac:dyDescent="0.2">
      <c r="A92" s="162"/>
      <c r="B92" s="42" t="s">
        <v>15</v>
      </c>
      <c r="C92" s="44">
        <v>183907.82</v>
      </c>
      <c r="D92" s="48">
        <f t="shared" ref="D92:D113" si="5">100*(C92/C91-1)</f>
        <v>7.7243526010217334</v>
      </c>
      <c r="E92" s="48">
        <f>100*(SUM(C86:C92)/SUM(C74:C80)-1)</f>
        <v>-11.995159906631214</v>
      </c>
      <c r="F92" s="48">
        <f t="shared" si="4"/>
        <v>-9.3410435076653808</v>
      </c>
      <c r="G92" s="48">
        <f t="shared" si="2"/>
        <v>-10.292011381954879</v>
      </c>
      <c r="H92" s="68"/>
      <c r="I92" s="51"/>
      <c r="J92" s="51"/>
    </row>
    <row r="93" spans="1:10" ht="12.75" customHeight="1" x14ac:dyDescent="0.2">
      <c r="A93" s="162"/>
      <c r="B93" s="42" t="s">
        <v>16</v>
      </c>
      <c r="C93" s="44">
        <v>181500.19999999998</v>
      </c>
      <c r="D93" s="48">
        <f t="shared" si="5"/>
        <v>-1.3091449836119096</v>
      </c>
      <c r="E93" s="48">
        <f>100*(SUM(C86:C93)/SUM(C74:C81)-1)</f>
        <v>-12.746041041565281</v>
      </c>
      <c r="F93" s="48">
        <f t="shared" si="4"/>
        <v>-17.943948046964987</v>
      </c>
      <c r="G93" s="48">
        <f t="shared" si="2"/>
        <v>-11.117566950108881</v>
      </c>
      <c r="H93" s="68"/>
      <c r="I93" s="51"/>
      <c r="J93" s="51"/>
    </row>
    <row r="94" spans="1:10" ht="12.75" customHeight="1" x14ac:dyDescent="0.2">
      <c r="A94" s="162"/>
      <c r="B94" s="42" t="s">
        <v>17</v>
      </c>
      <c r="C94" s="44">
        <v>178334.66441523022</v>
      </c>
      <c r="D94" s="48">
        <f t="shared" si="5"/>
        <v>-1.7440948190524108</v>
      </c>
      <c r="E94" s="48">
        <f>100*(SUM(C86:C94)/SUM(C74:C82)-1)</f>
        <v>-13.613353120872663</v>
      </c>
      <c r="F94" s="48">
        <f t="shared" si="4"/>
        <v>-20.397426459720158</v>
      </c>
      <c r="G94" s="48">
        <f t="shared" si="2"/>
        <v>-12.194984164832279</v>
      </c>
      <c r="H94" s="68"/>
      <c r="I94" s="51"/>
      <c r="J94" s="51"/>
    </row>
    <row r="95" spans="1:10" ht="12.75" customHeight="1" x14ac:dyDescent="0.2">
      <c r="A95" s="162"/>
      <c r="B95" s="42" t="s">
        <v>18</v>
      </c>
      <c r="C95" s="44">
        <v>184114.3717900445</v>
      </c>
      <c r="D95" s="48">
        <f t="shared" si="5"/>
        <v>3.2409332160779236</v>
      </c>
      <c r="E95" s="48">
        <f>100*(SUM(C86:C95)/SUM(C74:C83)-1)</f>
        <v>-13.842089932123914</v>
      </c>
      <c r="F95" s="48">
        <f t="shared" si="4"/>
        <v>-15.906909140034376</v>
      </c>
      <c r="G95" s="48">
        <f t="shared" si="2"/>
        <v>-12.558942485982726</v>
      </c>
      <c r="H95" s="68"/>
      <c r="I95" s="51"/>
      <c r="J95" s="51"/>
    </row>
    <row r="96" spans="1:10" ht="12.75" customHeight="1" x14ac:dyDescent="0.2">
      <c r="A96" s="162"/>
      <c r="B96" s="42" t="s">
        <v>19</v>
      </c>
      <c r="C96" s="44">
        <v>165509.88999999998</v>
      </c>
      <c r="D96" s="48">
        <f t="shared" si="5"/>
        <v>-10.104850375971852</v>
      </c>
      <c r="E96" s="48">
        <f>100*(SUM(C86:C96)/SUM(C74:C84)-1)</f>
        <v>-14.397220091905638</v>
      </c>
      <c r="F96" s="48">
        <f t="shared" si="4"/>
        <v>-20.268105718077944</v>
      </c>
      <c r="G96" s="48">
        <f t="shared" si="2"/>
        <v>-13.655965615110965</v>
      </c>
      <c r="H96" s="68"/>
      <c r="I96" s="51"/>
      <c r="J96" s="51"/>
    </row>
    <row r="97" spans="1:10" ht="12.75" customHeight="1" x14ac:dyDescent="0.2">
      <c r="A97" s="162"/>
      <c r="B97" s="42" t="s">
        <v>20</v>
      </c>
      <c r="C97" s="44">
        <v>147533.51734709388</v>
      </c>
      <c r="D97" s="48">
        <f t="shared" si="5"/>
        <v>-10.861207540471518</v>
      </c>
      <c r="E97" s="48">
        <f>100*(SUM(C86:C97)/SUM(C74:C85)-1)</f>
        <v>-15.478409808819437</v>
      </c>
      <c r="F97" s="48">
        <f t="shared" si="4"/>
        <v>-28.13377980220104</v>
      </c>
      <c r="G97" s="48">
        <f t="shared" si="2"/>
        <v>-15.478409808819437</v>
      </c>
      <c r="H97" s="68"/>
      <c r="I97" s="51"/>
      <c r="J97" s="51"/>
    </row>
    <row r="98" spans="1:10" ht="12.75" customHeight="1" x14ac:dyDescent="0.2">
      <c r="A98" s="162">
        <v>2018</v>
      </c>
      <c r="B98" s="42" t="s">
        <v>9</v>
      </c>
      <c r="C98" s="44">
        <v>136286.04999999999</v>
      </c>
      <c r="D98" s="48">
        <f t="shared" si="5"/>
        <v>-7.6236692172346192</v>
      </c>
      <c r="E98" s="48">
        <f>100*(SUM(C98)/SUM(C86)-1)</f>
        <v>-25.249227199187985</v>
      </c>
      <c r="F98" s="48">
        <f t="shared" si="4"/>
        <v>-25.249227199187985</v>
      </c>
      <c r="G98" s="48">
        <f t="shared" si="2"/>
        <v>-17.014381071263607</v>
      </c>
      <c r="H98" s="68"/>
      <c r="I98" s="51"/>
      <c r="J98" s="51"/>
    </row>
    <row r="99" spans="1:10" ht="12.75" customHeight="1" x14ac:dyDescent="0.2">
      <c r="A99" s="162"/>
      <c r="B99" s="42" t="s">
        <v>10</v>
      </c>
      <c r="C99" s="44">
        <v>151725.15</v>
      </c>
      <c r="D99" s="48">
        <f t="shared" si="5"/>
        <v>11.328452178341086</v>
      </c>
      <c r="E99" s="48">
        <f>100*(SUM(C98:C99)/SUM(C86:C87)-1)</f>
        <v>-26.456676042267247</v>
      </c>
      <c r="F99" s="48">
        <f t="shared" si="4"/>
        <v>-27.508478298515659</v>
      </c>
      <c r="G99" s="48">
        <f t="shared" si="2"/>
        <v>-18.433405660049441</v>
      </c>
      <c r="H99" s="68"/>
      <c r="I99" s="51"/>
      <c r="J99" s="51"/>
    </row>
    <row r="100" spans="1:10" ht="12.75" customHeight="1" x14ac:dyDescent="0.2">
      <c r="A100" s="162"/>
      <c r="B100" s="42" t="s">
        <v>11</v>
      </c>
      <c r="C100" s="44">
        <v>155853.60936197979</v>
      </c>
      <c r="D100" s="48">
        <f t="shared" si="5"/>
        <v>2.7210118836460406</v>
      </c>
      <c r="E100" s="48">
        <f>100*(SUM(C98:C100)/SUM(C86:C88)-1)</f>
        <v>-27.638008706017093</v>
      </c>
      <c r="F100" s="48">
        <f t="shared" si="4"/>
        <v>-29.724074694080038</v>
      </c>
      <c r="G100" s="48">
        <f t="shared" si="2"/>
        <v>-21.196567464470164</v>
      </c>
      <c r="H100" s="68"/>
      <c r="I100" s="51"/>
      <c r="J100" s="51"/>
    </row>
    <row r="101" spans="1:10" ht="12.75" customHeight="1" x14ac:dyDescent="0.2">
      <c r="A101" s="162"/>
      <c r="B101" s="42" t="s">
        <v>12</v>
      </c>
      <c r="C101" s="44">
        <v>147209.31151311606</v>
      </c>
      <c r="D101" s="48">
        <f t="shared" si="5"/>
        <v>-5.5464213400324924</v>
      </c>
      <c r="E101" s="48">
        <f>100*(SUM(C98:C101)/SUM(C86:C89)-1)</f>
        <v>-25.930788328047839</v>
      </c>
      <c r="F101" s="48">
        <f t="shared" si="4"/>
        <v>-20.258210164532109</v>
      </c>
      <c r="G101" s="48">
        <f t="shared" ref="G101:G164" si="6">100*(SUM(C90:C101)/SUM(C78:C89)-1)</f>
        <v>-21.036373118552941</v>
      </c>
      <c r="H101" s="68"/>
      <c r="I101" s="51"/>
      <c r="J101" s="51"/>
    </row>
    <row r="102" spans="1:10" ht="12.75" customHeight="1" x14ac:dyDescent="0.2">
      <c r="A102" s="162"/>
      <c r="B102" s="42" t="s">
        <v>13</v>
      </c>
      <c r="C102" s="44">
        <v>146376.26</v>
      </c>
      <c r="D102" s="48">
        <f t="shared" si="5"/>
        <v>-0.56589593725654419</v>
      </c>
      <c r="E102" s="48">
        <f>100*(SUM(C98:C102)/SUM(C86:C90)-1)</f>
        <v>-25.725859376281125</v>
      </c>
      <c r="F102" s="48">
        <f t="shared" si="4"/>
        <v>-24.886681854949178</v>
      </c>
      <c r="G102" s="48">
        <f t="shared" si="6"/>
        <v>-22.163155996325322</v>
      </c>
      <c r="H102" s="68"/>
      <c r="I102" s="51"/>
      <c r="J102" s="51"/>
    </row>
    <row r="103" spans="1:10" ht="12.75" customHeight="1" x14ac:dyDescent="0.2">
      <c r="A103" s="162"/>
      <c r="B103" s="42" t="s">
        <v>14</v>
      </c>
      <c r="C103" s="44">
        <v>148724.91577956363</v>
      </c>
      <c r="D103" s="48">
        <f t="shared" si="5"/>
        <v>1.6045332621311692</v>
      </c>
      <c r="E103" s="48">
        <f>100*(SUM(C98:C103)/SUM(C86:C91)-1)</f>
        <v>-23.841740926552646</v>
      </c>
      <c r="F103" s="48">
        <f t="shared" si="4"/>
        <v>-12.884099936615122</v>
      </c>
      <c r="G103" s="48">
        <f t="shared" si="6"/>
        <v>-21.134254614959534</v>
      </c>
      <c r="H103" s="68"/>
      <c r="I103" s="51"/>
      <c r="J103" s="51"/>
    </row>
    <row r="104" spans="1:10" ht="12.75" customHeight="1" x14ac:dyDescent="0.2">
      <c r="A104" s="162"/>
      <c r="B104" s="42" t="s">
        <v>15</v>
      </c>
      <c r="C104" s="44">
        <v>136932.59309591865</v>
      </c>
      <c r="D104" s="48">
        <f t="shared" si="5"/>
        <v>-7.9289489739051255</v>
      </c>
      <c r="E104" s="48">
        <f>100*(SUM(C98:C104)/SUM(C86:C92)-1)</f>
        <v>-24.073903411561226</v>
      </c>
      <c r="F104" s="48">
        <f t="shared" si="4"/>
        <v>-25.542811014823275</v>
      </c>
      <c r="G104" s="48">
        <f t="shared" si="6"/>
        <v>-22.455371435371742</v>
      </c>
      <c r="H104" s="68"/>
      <c r="I104" s="51"/>
      <c r="J104" s="51"/>
    </row>
    <row r="105" spans="1:10" ht="12.75" customHeight="1" x14ac:dyDescent="0.2">
      <c r="A105" s="162"/>
      <c r="B105" s="42" t="s">
        <v>16</v>
      </c>
      <c r="C105" s="44">
        <v>149669.4</v>
      </c>
      <c r="D105" s="48">
        <f t="shared" si="5"/>
        <v>9.3015158890326752</v>
      </c>
      <c r="E105" s="48">
        <f>100*(SUM(C98:C105)/SUM(C86:C93)-1)</f>
        <v>-23.298014393437192</v>
      </c>
      <c r="F105" s="48">
        <f t="shared" si="4"/>
        <v>-17.537611528802721</v>
      </c>
      <c r="G105" s="48">
        <f t="shared" si="6"/>
        <v>-22.499529201496106</v>
      </c>
      <c r="H105" s="68"/>
      <c r="I105" s="51"/>
      <c r="J105" s="51"/>
    </row>
    <row r="106" spans="1:10" ht="12.75" customHeight="1" x14ac:dyDescent="0.2">
      <c r="A106" s="162"/>
      <c r="B106" s="42" t="s">
        <v>17</v>
      </c>
      <c r="C106" s="44">
        <v>148500.57289891492</v>
      </c>
      <c r="D106" s="48">
        <f t="shared" si="5"/>
        <v>-0.78093925751361315</v>
      </c>
      <c r="E106" s="48">
        <f>100*(SUM(C98:C106)/SUM(C86:C94)-1)</f>
        <v>-22.611897643242031</v>
      </c>
      <c r="F106" s="48">
        <f t="shared" si="4"/>
        <v>-16.729272244486527</v>
      </c>
      <c r="G106" s="48">
        <f t="shared" si="6"/>
        <v>-22.260938543403029</v>
      </c>
      <c r="H106" s="68"/>
      <c r="I106" s="51"/>
      <c r="J106" s="51"/>
    </row>
    <row r="107" spans="1:10" ht="12.75" customHeight="1" x14ac:dyDescent="0.2">
      <c r="A107" s="162"/>
      <c r="B107" s="42" t="s">
        <v>18</v>
      </c>
      <c r="C107" s="44">
        <v>153963.3310679509</v>
      </c>
      <c r="D107" s="48">
        <f t="shared" si="5"/>
        <v>3.6786108379221583</v>
      </c>
      <c r="E107" s="48">
        <f>100*(SUM(C98:C107)/SUM(C86:C95)-1)</f>
        <v>-22.004919540460076</v>
      </c>
      <c r="F107" s="48">
        <f t="shared" si="4"/>
        <v>-16.376255926656537</v>
      </c>
      <c r="G107" s="48">
        <f t="shared" si="6"/>
        <v>-22.394471627632651</v>
      </c>
      <c r="H107" s="68"/>
      <c r="I107" s="51"/>
      <c r="J107" s="51"/>
    </row>
    <row r="108" spans="1:10" ht="12.75" customHeight="1" x14ac:dyDescent="0.2">
      <c r="A108" s="162"/>
      <c r="B108" s="42" t="s">
        <v>19</v>
      </c>
      <c r="C108" s="44">
        <v>143475.10657757279</v>
      </c>
      <c r="D108" s="48">
        <f t="shared" si="5"/>
        <v>-6.8121574258153679</v>
      </c>
      <c r="E108" s="48">
        <f>100*(SUM(C98:C108)/SUM(C86:C96)-1)</f>
        <v>-21.305561926230588</v>
      </c>
      <c r="F108" s="48">
        <f t="shared" si="4"/>
        <v>-13.313272954520839</v>
      </c>
      <c r="G108" s="48">
        <f t="shared" si="6"/>
        <v>-21.925191391033593</v>
      </c>
      <c r="H108" s="68"/>
      <c r="I108" s="51"/>
      <c r="J108" s="51"/>
    </row>
    <row r="109" spans="1:10" ht="12.75" customHeight="1" x14ac:dyDescent="0.2">
      <c r="A109" s="162"/>
      <c r="B109" s="42" t="s">
        <v>20</v>
      </c>
      <c r="C109" s="44">
        <v>139654.08216654646</v>
      </c>
      <c r="D109" s="48">
        <f t="shared" si="5"/>
        <v>-2.6631967748080521</v>
      </c>
      <c r="E109" s="48">
        <f>100*(SUM(C98:C109)/SUM(C86:C97)-1)</f>
        <v>-20.237136627341425</v>
      </c>
      <c r="F109" s="48">
        <f t="shared" si="4"/>
        <v>-5.3407763349191395</v>
      </c>
      <c r="G109" s="48">
        <f t="shared" si="6"/>
        <v>-20.237136627341425</v>
      </c>
      <c r="H109" s="68"/>
      <c r="I109" s="51"/>
      <c r="J109" s="51"/>
    </row>
    <row r="110" spans="1:10" ht="12.75" customHeight="1" x14ac:dyDescent="0.2">
      <c r="A110" s="162">
        <v>2019</v>
      </c>
      <c r="B110" s="42" t="s">
        <v>9</v>
      </c>
      <c r="C110" s="44">
        <v>132623.76337649513</v>
      </c>
      <c r="D110" s="48">
        <f t="shared" si="5"/>
        <v>-5.0340947296243161</v>
      </c>
      <c r="E110" s="48">
        <f>100*(SUM(C110)/SUM(C98)-1)</f>
        <v>-2.687205787756608</v>
      </c>
      <c r="F110" s="48">
        <f t="shared" si="4"/>
        <v>-2.687205787756608</v>
      </c>
      <c r="G110" s="48">
        <f t="shared" si="6"/>
        <v>-18.705668160815524</v>
      </c>
      <c r="H110" s="68"/>
      <c r="I110" s="51"/>
      <c r="J110" s="51"/>
    </row>
    <row r="111" spans="1:10" ht="12.75" customHeight="1" x14ac:dyDescent="0.2">
      <c r="A111" s="162"/>
      <c r="B111" s="42" t="s">
        <v>10</v>
      </c>
      <c r="C111" s="44">
        <v>154773.47332336471</v>
      </c>
      <c r="D111" s="48">
        <f t="shared" si="5"/>
        <v>16.701162282652547</v>
      </c>
      <c r="E111" s="48">
        <f>100*(SUM(C110:C111)/SUM(C98:C99)-1)</f>
        <v>-0.21317341136043444</v>
      </c>
      <c r="F111" s="48">
        <f t="shared" si="4"/>
        <v>2.009108788730618</v>
      </c>
      <c r="G111" s="48">
        <f t="shared" si="6"/>
        <v>-16.332678038365078</v>
      </c>
      <c r="H111" s="68"/>
      <c r="I111" s="51"/>
      <c r="J111" s="51"/>
    </row>
    <row r="112" spans="1:10" ht="12.75" customHeight="1" x14ac:dyDescent="0.2">
      <c r="A112" s="162"/>
      <c r="B112" s="42" t="s">
        <v>11</v>
      </c>
      <c r="C112" s="44">
        <v>162350.29</v>
      </c>
      <c r="D112" s="48">
        <f t="shared" si="5"/>
        <v>4.8954233008683845</v>
      </c>
      <c r="E112" s="48">
        <f>100*(SUM(C110:C112)/SUM(C98:C100)-1)</f>
        <v>1.3253398813787731</v>
      </c>
      <c r="F112" s="48">
        <f t="shared" si="4"/>
        <v>4.1684505508828185</v>
      </c>
      <c r="G112" s="48">
        <f t="shared" si="6"/>
        <v>-13.303127719090801</v>
      </c>
      <c r="H112" s="68"/>
      <c r="I112" s="51"/>
      <c r="J112" s="51"/>
    </row>
    <row r="113" spans="1:11" ht="12.75" customHeight="1" x14ac:dyDescent="0.2">
      <c r="A113" s="162"/>
      <c r="B113" s="42" t="s">
        <v>12</v>
      </c>
      <c r="C113" s="44">
        <v>138598.34500000003</v>
      </c>
      <c r="D113" s="48">
        <f t="shared" si="5"/>
        <v>-14.630060100292997</v>
      </c>
      <c r="E113" s="48">
        <f>100*(SUM(C110:C113)/SUM(C98:C101)-1)</f>
        <v>-0.4615747972854356</v>
      </c>
      <c r="F113" s="48">
        <f t="shared" si="4"/>
        <v>-5.8494713578962738</v>
      </c>
      <c r="G113" s="48">
        <f t="shared" si="6"/>
        <v>-12.111074978692638</v>
      </c>
      <c r="H113" s="68"/>
      <c r="I113" s="51"/>
      <c r="J113" s="51"/>
    </row>
    <row r="114" spans="1:11" ht="12.75" customHeight="1" x14ac:dyDescent="0.2">
      <c r="A114" s="162"/>
      <c r="B114" s="42" t="s">
        <v>13</v>
      </c>
      <c r="C114" s="44">
        <v>155487.23000000001</v>
      </c>
      <c r="D114" s="48">
        <f t="shared" ref="D114:D177" si="7">100*(C114/C113-1)</f>
        <v>12.185488217770546</v>
      </c>
      <c r="E114" s="48">
        <f>100*(SUM(C110:C114)/SUM(C98:C102)-1)</f>
        <v>0.86551190294186231</v>
      </c>
      <c r="F114" s="48">
        <f t="shared" si="4"/>
        <v>6.224349494924919</v>
      </c>
      <c r="G114" s="48">
        <f t="shared" si="6"/>
        <v>-9.4567326005127299</v>
      </c>
      <c r="H114" s="68"/>
      <c r="I114" s="51"/>
      <c r="J114" s="51"/>
    </row>
    <row r="115" spans="1:11" ht="12.75" customHeight="1" x14ac:dyDescent="0.2">
      <c r="A115" s="162"/>
      <c r="B115" s="42" t="s">
        <v>14</v>
      </c>
      <c r="C115" s="44">
        <v>145775.55999999997</v>
      </c>
      <c r="D115" s="48">
        <f t="shared" si="7"/>
        <v>-6.2459598772195202</v>
      </c>
      <c r="E115" s="48">
        <f>100*(SUM(C110:C115)/SUM(C98:C103)-1)</f>
        <v>0.38743632982791709</v>
      </c>
      <c r="F115" s="48">
        <f t="shared" si="4"/>
        <v>-1.9830946039566921</v>
      </c>
      <c r="G115" s="48">
        <f t="shared" si="6"/>
        <v>-8.576311119315271</v>
      </c>
      <c r="H115" s="68"/>
      <c r="I115" s="51"/>
      <c r="J115" s="51"/>
    </row>
    <row r="116" spans="1:11" ht="12.75" customHeight="1" x14ac:dyDescent="0.2">
      <c r="A116" s="162"/>
      <c r="B116" s="42" t="s">
        <v>15</v>
      </c>
      <c r="C116" s="44">
        <v>171201.3666368784</v>
      </c>
      <c r="D116" s="48">
        <f t="shared" si="7"/>
        <v>17.441748559826099</v>
      </c>
      <c r="E116" s="48">
        <f>100*(SUM(C110:C116)/SUM(C98:C104)-1)</f>
        <v>3.6850599007062224</v>
      </c>
      <c r="F116" s="48">
        <f t="shared" si="4"/>
        <v>25.026016645251971</v>
      </c>
      <c r="G116" s="48">
        <f t="shared" si="6"/>
        <v>-4.4693361214893983</v>
      </c>
      <c r="H116" s="68"/>
      <c r="I116" s="51"/>
      <c r="J116" s="51"/>
    </row>
    <row r="117" spans="1:11" ht="12.75" customHeight="1" x14ac:dyDescent="0.2">
      <c r="A117" s="162"/>
      <c r="B117" s="42" t="s">
        <v>16</v>
      </c>
      <c r="C117" s="44">
        <v>170133.9090363814</v>
      </c>
      <c r="D117" s="48">
        <f t="shared" si="7"/>
        <v>-0.62350997627320659</v>
      </c>
      <c r="E117" s="48">
        <f>100*(SUM(C110:C117)/SUM(C98:C105)-1)</f>
        <v>4.9597351629236064</v>
      </c>
      <c r="F117" s="48">
        <f t="shared" si="4"/>
        <v>13.673141628403274</v>
      </c>
      <c r="G117" s="48">
        <f t="shared" si="6"/>
        <v>-1.7168870239591127</v>
      </c>
      <c r="H117" s="68"/>
      <c r="I117" s="51"/>
      <c r="J117" s="51"/>
    </row>
    <row r="118" spans="1:11" ht="12.75" customHeight="1" x14ac:dyDescent="0.2">
      <c r="A118" s="162"/>
      <c r="B118" s="42" t="s">
        <v>17</v>
      </c>
      <c r="C118" s="44">
        <v>153296.43000000002</v>
      </c>
      <c r="D118" s="48">
        <f t="shared" si="7"/>
        <v>-9.8966038761743036</v>
      </c>
      <c r="E118" s="48">
        <f>100*(SUM(C110:C118)/SUM(C98:C106)-1)</f>
        <v>4.7652735661044776</v>
      </c>
      <c r="F118" s="48">
        <f t="shared" si="4"/>
        <v>3.2295209422186222</v>
      </c>
      <c r="G118" s="48">
        <f t="shared" si="6"/>
        <v>0.15932625450039151</v>
      </c>
      <c r="H118" s="68"/>
      <c r="I118" s="51"/>
      <c r="J118" s="51"/>
      <c r="K118" s="52"/>
    </row>
    <row r="119" spans="1:11" ht="12.75" customHeight="1" x14ac:dyDescent="0.2">
      <c r="A119" s="162"/>
      <c r="B119" s="42" t="s">
        <v>18</v>
      </c>
      <c r="C119" s="44">
        <v>153983.54999999999</v>
      </c>
      <c r="D119" s="48">
        <f t="shared" si="7"/>
        <v>0.44822961630610614</v>
      </c>
      <c r="E119" s="48">
        <f>100*(SUM(C110:C119)/SUM(C98:C107)-1)</f>
        <v>4.2693170394033197</v>
      </c>
      <c r="F119" s="48">
        <f t="shared" si="4"/>
        <v>1.3132303587370942E-2</v>
      </c>
      <c r="G119" s="48">
        <f t="shared" si="6"/>
        <v>1.8491746242749185</v>
      </c>
      <c r="H119" s="68"/>
      <c r="I119" s="51"/>
      <c r="J119" s="51"/>
      <c r="K119" s="51"/>
    </row>
    <row r="120" spans="1:11" ht="12.75" customHeight="1" x14ac:dyDescent="0.2">
      <c r="A120" s="162"/>
      <c r="B120" s="42" t="s">
        <v>19</v>
      </c>
      <c r="C120" s="44">
        <v>146062.48000000001</v>
      </c>
      <c r="D120" s="48">
        <f t="shared" si="7"/>
        <v>-5.1441014316139455</v>
      </c>
      <c r="E120" s="48">
        <f>100*(SUM(C110:C120)/SUM(C98:C108)-1)</f>
        <v>4.0507466976240636</v>
      </c>
      <c r="F120" s="48">
        <f t="shared" si="4"/>
        <v>1.8033605160824973</v>
      </c>
      <c r="G120" s="48">
        <f t="shared" si="6"/>
        <v>3.2662798501839951</v>
      </c>
      <c r="H120" s="68"/>
      <c r="I120" s="51"/>
      <c r="J120" s="51"/>
    </row>
    <row r="121" spans="1:11" ht="12.75" customHeight="1" x14ac:dyDescent="0.2">
      <c r="A121" s="162"/>
      <c r="B121" s="42" t="s">
        <v>20</v>
      </c>
      <c r="C121" s="44">
        <v>144650.13</v>
      </c>
      <c r="D121" s="48">
        <f t="shared" si="7"/>
        <v>-0.96694921241923248</v>
      </c>
      <c r="E121" s="48">
        <f>100*(SUM(C110:C121)/SUM(C98:C109)-1)</f>
        <v>4.0131559093238511</v>
      </c>
      <c r="F121" s="48">
        <f t="shared" si="4"/>
        <v>3.5774448952343718</v>
      </c>
      <c r="G121" s="48">
        <f t="shared" si="6"/>
        <v>4.0131559093238511</v>
      </c>
      <c r="H121" s="68"/>
      <c r="I121" s="51"/>
      <c r="J121" s="51"/>
      <c r="K121" s="50"/>
    </row>
    <row r="122" spans="1:11" ht="12.75" customHeight="1" x14ac:dyDescent="0.2">
      <c r="A122" s="162">
        <v>2020</v>
      </c>
      <c r="B122" s="78" t="s">
        <v>9</v>
      </c>
      <c r="C122" s="44">
        <v>123540.74999999999</v>
      </c>
      <c r="D122" s="48">
        <f t="shared" si="7"/>
        <v>-14.593405481211818</v>
      </c>
      <c r="E122" s="48">
        <f>100*(SUM(C122)/SUM(C110)-1)</f>
        <v>-6.848707309496338</v>
      </c>
      <c r="F122" s="48">
        <f t="shared" si="4"/>
        <v>-6.848707309496338</v>
      </c>
      <c r="G122" s="48">
        <f t="shared" si="6"/>
        <v>3.7126071460593657</v>
      </c>
      <c r="I122" s="51"/>
      <c r="J122" s="51"/>
      <c r="K122" s="50"/>
    </row>
    <row r="123" spans="1:11" ht="12.75" customHeight="1" x14ac:dyDescent="0.2">
      <c r="A123" s="162"/>
      <c r="B123" s="78" t="s">
        <v>10</v>
      </c>
      <c r="C123" s="44">
        <v>150935.12999999998</v>
      </c>
      <c r="D123" s="48">
        <f t="shared" si="7"/>
        <v>22.174367566976883</v>
      </c>
      <c r="E123" s="48">
        <f>100*(SUM(C122:C123)/SUM(C110:C111)-1)</f>
        <v>-4.4959919755088613</v>
      </c>
      <c r="F123" s="48">
        <f t="shared" si="4"/>
        <v>-2.4799749213777589</v>
      </c>
      <c r="G123" s="48">
        <f t="shared" si="6"/>
        <v>3.3143813828101498</v>
      </c>
      <c r="I123" s="51"/>
      <c r="J123" s="51"/>
      <c r="K123" s="51"/>
    </row>
    <row r="124" spans="1:11" ht="12.75" customHeight="1" x14ac:dyDescent="0.2">
      <c r="A124" s="162"/>
      <c r="B124" s="78" t="s">
        <v>11</v>
      </c>
      <c r="C124" s="44">
        <v>101843.89999999998</v>
      </c>
      <c r="D124" s="48">
        <f t="shared" si="7"/>
        <v>-32.524721050692442</v>
      </c>
      <c r="E124" s="48">
        <f>100*(SUM(C122:C124)/SUM(C110:C112)-1)</f>
        <v>-16.326437020933781</v>
      </c>
      <c r="F124" s="48">
        <f t="shared" si="4"/>
        <v>-37.269037215763532</v>
      </c>
      <c r="G124" s="48">
        <f t="shared" si="6"/>
        <v>-0.4956385865031554</v>
      </c>
      <c r="I124" s="51"/>
      <c r="J124" s="51"/>
      <c r="K124" s="51"/>
    </row>
    <row r="125" spans="1:11" ht="12.75" customHeight="1" x14ac:dyDescent="0.2">
      <c r="A125" s="162"/>
      <c r="B125" s="78" t="s">
        <v>12</v>
      </c>
      <c r="C125" s="44">
        <v>7223.55</v>
      </c>
      <c r="D125" s="48">
        <f t="shared" si="7"/>
        <v>-92.907233521104359</v>
      </c>
      <c r="E125" s="48">
        <f>100*(SUM(C122:C125)/SUM(C110:C113)-1)</f>
        <v>-34.809888460361016</v>
      </c>
      <c r="F125" s="48">
        <f t="shared" si="4"/>
        <v>-94.788141229247728</v>
      </c>
      <c r="G125" s="48">
        <f t="shared" si="6"/>
        <v>-7.4906010239627729</v>
      </c>
      <c r="I125" s="51"/>
      <c r="J125" s="51"/>
      <c r="K125" s="51"/>
    </row>
    <row r="126" spans="1:11" ht="12.75" customHeight="1" x14ac:dyDescent="0.2">
      <c r="A126" s="162"/>
      <c r="B126" s="78" t="s">
        <v>13</v>
      </c>
      <c r="C126" s="44">
        <v>62730.549993896486</v>
      </c>
      <c r="D126" s="48">
        <f t="shared" si="7"/>
        <v>768.41719090885351</v>
      </c>
      <c r="E126" s="48">
        <f>100*(SUM(C122:C126)/SUM(C110:C114)-1)</f>
        <v>-40.003492856927195</v>
      </c>
      <c r="F126" s="48">
        <f t="shared" si="4"/>
        <v>-59.655497114524138</v>
      </c>
      <c r="G126" s="48">
        <f t="shared" si="6"/>
        <v>-13.224274669616854</v>
      </c>
      <c r="I126" s="51"/>
      <c r="J126" s="51"/>
      <c r="K126" s="51"/>
    </row>
    <row r="127" spans="1:11" ht="12.75" customHeight="1" x14ac:dyDescent="0.2">
      <c r="A127" s="162"/>
      <c r="B127" s="78" t="s">
        <v>14</v>
      </c>
      <c r="C127" s="44">
        <v>107555.27999275207</v>
      </c>
      <c r="D127" s="48">
        <f t="shared" si="7"/>
        <v>71.455981181763775</v>
      </c>
      <c r="E127" s="48">
        <f>100*(SUM(C122:C127)/SUM(C110:C115)-1)</f>
        <v>-37.744630439142256</v>
      </c>
      <c r="F127" s="48">
        <f t="shared" si="4"/>
        <v>-26.218578757130416</v>
      </c>
      <c r="G127" s="48">
        <f t="shared" si="6"/>
        <v>-15.248390873673312</v>
      </c>
      <c r="I127" s="51"/>
      <c r="J127" s="51"/>
      <c r="K127" s="51"/>
    </row>
    <row r="128" spans="1:11" ht="12.75" customHeight="1" x14ac:dyDescent="0.2">
      <c r="A128" s="162"/>
      <c r="B128" s="78" t="s">
        <v>15</v>
      </c>
      <c r="C128" s="44">
        <v>119888.81999542235</v>
      </c>
      <c r="D128" s="48">
        <f t="shared" si="7"/>
        <v>11.467163679459924</v>
      </c>
      <c r="E128" s="48">
        <f>100*(SUM(C122:C128)/SUM(C110:C116)-1)</f>
        <v>-36.490232748044008</v>
      </c>
      <c r="F128" s="48">
        <f t="shared" si="4"/>
        <v>-29.972042659151789</v>
      </c>
      <c r="G128" s="48">
        <f t="shared" si="6"/>
        <v>-19.722368550164948</v>
      </c>
      <c r="H128" s="51"/>
      <c r="I128" s="51"/>
      <c r="J128" s="51"/>
      <c r="K128" s="51"/>
    </row>
    <row r="129" spans="1:11" ht="12.75" customHeight="1" x14ac:dyDescent="0.2">
      <c r="A129" s="162"/>
      <c r="B129" s="78" t="s">
        <v>16</v>
      </c>
      <c r="C129" s="44">
        <v>122632.85001754761</v>
      </c>
      <c r="D129" s="48">
        <f t="shared" si="7"/>
        <v>2.2888122697596325</v>
      </c>
      <c r="E129" s="48">
        <f>100*(SUM(C122:C129)/SUM(C110:C117)-1)</f>
        <v>-35.305678364275394</v>
      </c>
      <c r="F129" s="48">
        <f t="shared" si="4"/>
        <v>-27.919806984906327</v>
      </c>
      <c r="G129" s="48">
        <f t="shared" si="6"/>
        <v>-23.241673750242175</v>
      </c>
      <c r="H129" s="51"/>
      <c r="I129" s="51"/>
      <c r="J129" s="51"/>
      <c r="K129" s="51"/>
    </row>
    <row r="130" spans="1:11" ht="12.75" customHeight="1" x14ac:dyDescent="0.2">
      <c r="A130" s="162"/>
      <c r="B130" s="78" t="s">
        <v>17</v>
      </c>
      <c r="C130" s="44">
        <v>128544.61001068115</v>
      </c>
      <c r="D130" s="48">
        <f t="shared" si="7"/>
        <v>4.8206985259558355</v>
      </c>
      <c r="E130" s="48">
        <f>100*(SUM(C122:C130)/SUM(C110:C118)-1)</f>
        <v>-33.183899139895857</v>
      </c>
      <c r="F130" s="48">
        <f t="shared" si="4"/>
        <v>-16.146377309190353</v>
      </c>
      <c r="G130" s="48">
        <f t="shared" si="6"/>
        <v>-24.802785386093884</v>
      </c>
      <c r="H130" s="51"/>
      <c r="I130" s="51"/>
      <c r="J130" s="51"/>
      <c r="K130" s="51"/>
    </row>
    <row r="131" spans="1:11" ht="12.75" customHeight="1" x14ac:dyDescent="0.2">
      <c r="A131" s="162"/>
      <c r="B131" s="78" t="s">
        <v>18</v>
      </c>
      <c r="C131" s="44">
        <v>120547.08003051759</v>
      </c>
      <c r="D131" s="48">
        <f t="shared" si="7"/>
        <v>-6.2215988515574638</v>
      </c>
      <c r="E131" s="48">
        <f>100*(SUM(C122:C131)/SUM(C110:C119)-1)</f>
        <v>-32.035738865238997</v>
      </c>
      <c r="F131" s="48">
        <f t="shared" si="4"/>
        <v>-21.714312970107773</v>
      </c>
      <c r="G131" s="48">
        <f t="shared" si="6"/>
        <v>-26.639423978075662</v>
      </c>
      <c r="H131" s="51"/>
      <c r="I131" s="51"/>
      <c r="J131" s="51"/>
      <c r="K131" s="51"/>
    </row>
    <row r="132" spans="1:11" ht="12.75" customHeight="1" x14ac:dyDescent="0.2">
      <c r="A132" s="162"/>
      <c r="B132" s="78" t="s">
        <v>19</v>
      </c>
      <c r="C132" s="44">
        <v>107448.99998092651</v>
      </c>
      <c r="D132" s="48">
        <f t="shared" si="7"/>
        <v>-10.865530750537623</v>
      </c>
      <c r="E132" s="48">
        <f>100*(SUM(C122:C132)/SUM(C110:C120)-1)</f>
        <v>-31.55014955770945</v>
      </c>
      <c r="F132" s="48">
        <f t="shared" si="4"/>
        <v>-26.436275776690564</v>
      </c>
      <c r="G132" s="48">
        <f t="shared" si="6"/>
        <v>-28.860526723480419</v>
      </c>
      <c r="H132" s="51"/>
      <c r="I132" s="51"/>
      <c r="J132" s="51"/>
      <c r="K132" s="51"/>
    </row>
    <row r="133" spans="1:11" ht="12.75" customHeight="1" x14ac:dyDescent="0.2">
      <c r="A133" s="162"/>
      <c r="B133" s="78" t="s">
        <v>20</v>
      </c>
      <c r="C133" s="44">
        <v>112677.27000362397</v>
      </c>
      <c r="D133" s="48">
        <f t="shared" si="7"/>
        <v>4.8658154320892155</v>
      </c>
      <c r="E133" s="48">
        <f>100*(SUM(C122:C133)/SUM(C110:C121)-1)</f>
        <v>-30.803022899701737</v>
      </c>
      <c r="F133" s="48">
        <f t="shared" si="4"/>
        <v>-22.103581929982386</v>
      </c>
      <c r="G133" s="48">
        <f t="shared" si="6"/>
        <v>-30.803022899701737</v>
      </c>
      <c r="H133" s="51"/>
      <c r="I133" s="51"/>
      <c r="J133" s="51"/>
      <c r="K133" s="51"/>
    </row>
    <row r="134" spans="1:11" ht="12.75" customHeight="1" x14ac:dyDescent="0.2">
      <c r="A134" s="166">
        <v>2021</v>
      </c>
      <c r="B134" s="78" t="s">
        <v>9</v>
      </c>
      <c r="C134" s="44">
        <v>94390.300007057187</v>
      </c>
      <c r="D134" s="48">
        <f t="shared" si="7"/>
        <v>-16.229511059310031</v>
      </c>
      <c r="E134" s="48">
        <f>100*(SUM(C134)/SUM(C122)-1)</f>
        <v>-23.595817568650666</v>
      </c>
      <c r="F134" s="48">
        <f t="shared" si="4"/>
        <v>-23.595817568650666</v>
      </c>
      <c r="G134" s="48">
        <f t="shared" si="6"/>
        <v>-32.059458054011344</v>
      </c>
      <c r="H134" s="51"/>
      <c r="I134" s="51"/>
      <c r="J134" s="51"/>
      <c r="K134" s="51"/>
    </row>
    <row r="135" spans="1:11" ht="12.75" customHeight="1" x14ac:dyDescent="0.2">
      <c r="A135" s="167"/>
      <c r="B135" s="78" t="s">
        <v>10</v>
      </c>
      <c r="C135" s="44">
        <v>125326.29</v>
      </c>
      <c r="D135" s="48">
        <f t="shared" si="7"/>
        <v>32.774543560757664</v>
      </c>
      <c r="E135" s="48">
        <f>100*(SUM(C134:C135)/SUM(C122:C123)-1)</f>
        <v>-19.950492550727141</v>
      </c>
      <c r="F135" s="48">
        <f t="shared" si="4"/>
        <v>-16.966785664808437</v>
      </c>
      <c r="G135" s="48">
        <f t="shared" si="6"/>
        <v>-33.326025047272267</v>
      </c>
      <c r="H135" s="51"/>
      <c r="I135" s="51"/>
      <c r="J135" s="51"/>
      <c r="K135" s="51"/>
    </row>
    <row r="136" spans="1:11" ht="12.75" customHeight="1" x14ac:dyDescent="0.2">
      <c r="A136" s="167"/>
      <c r="B136" s="78" t="s">
        <v>11</v>
      </c>
      <c r="C136" s="44">
        <v>138170.95002212524</v>
      </c>
      <c r="D136" s="48">
        <f t="shared" si="7"/>
        <v>10.248974913503982</v>
      </c>
      <c r="E136" s="48">
        <f>100*(SUM(C134:C136)/SUM(C122:C124)-1)</f>
        <v>-4.8980258148581646</v>
      </c>
      <c r="F136" s="48">
        <f t="shared" ref="F136:F141" si="8">100*(C136/C124-1)</f>
        <v>35.669343006429699</v>
      </c>
      <c r="G136" s="48">
        <f t="shared" si="6"/>
        <v>-28.958683443539492</v>
      </c>
      <c r="H136" s="51"/>
      <c r="I136" s="51"/>
      <c r="J136" s="56"/>
      <c r="K136" s="51"/>
    </row>
    <row r="137" spans="1:11" ht="12.75" customHeight="1" x14ac:dyDescent="0.2">
      <c r="A137" s="167"/>
      <c r="B137" s="78" t="s">
        <v>12</v>
      </c>
      <c r="C137" s="44">
        <v>102520.69999847411</v>
      </c>
      <c r="D137" s="48">
        <f t="shared" si="7"/>
        <v>-25.801552365343415</v>
      </c>
      <c r="E137" s="48">
        <f>100*(SUM(C134:C137)/SUM(C122:C125)-1)</f>
        <v>20.040736995128206</v>
      </c>
      <c r="F137" s="48">
        <f t="shared" si="8"/>
        <v>1319.2564597528101</v>
      </c>
      <c r="G137" s="48">
        <f t="shared" si="6"/>
        <v>-17.344645706891036</v>
      </c>
      <c r="H137" s="51"/>
      <c r="I137" s="51"/>
      <c r="J137" s="56"/>
      <c r="K137" s="51"/>
    </row>
    <row r="138" spans="1:11" ht="12.75" customHeight="1" x14ac:dyDescent="0.2">
      <c r="A138" s="167"/>
      <c r="B138" s="78" t="s">
        <v>13</v>
      </c>
      <c r="C138" s="44">
        <v>86113.279958133469</v>
      </c>
      <c r="D138" s="48">
        <f t="shared" si="7"/>
        <v>-16.004007035247369</v>
      </c>
      <c r="E138" s="48">
        <f>100*(SUM(C134:C138)/SUM(C122:C126)-1)</f>
        <v>22.463255074051091</v>
      </c>
      <c r="F138" s="48">
        <f t="shared" si="8"/>
        <v>37.274868411821771</v>
      </c>
      <c r="G138" s="48">
        <f t="shared" si="6"/>
        <v>-10.811239988813014</v>
      </c>
      <c r="H138" s="51"/>
      <c r="I138" s="51"/>
      <c r="J138" s="56"/>
      <c r="K138" s="51"/>
    </row>
    <row r="139" spans="1:11" ht="12.75" customHeight="1" x14ac:dyDescent="0.2">
      <c r="A139" s="167"/>
      <c r="B139" s="78" t="s">
        <v>14</v>
      </c>
      <c r="C139" s="44">
        <v>105890.46000076295</v>
      </c>
      <c r="D139" s="48">
        <f t="shared" si="7"/>
        <v>22.966469343920881</v>
      </c>
      <c r="E139" s="48">
        <f>100*(SUM(C134:C139)/SUM(C122:C127)-1)</f>
        <v>17.800222003890354</v>
      </c>
      <c r="F139" s="48">
        <f t="shared" si="8"/>
        <v>-1.5478737929939923</v>
      </c>
      <c r="G139" s="48">
        <f t="shared" si="6"/>
        <v>-8.6397755505735478</v>
      </c>
      <c r="H139" s="51"/>
      <c r="I139" s="51"/>
      <c r="J139" s="56"/>
      <c r="K139" s="51"/>
    </row>
    <row r="140" spans="1:11" ht="12.75" customHeight="1" x14ac:dyDescent="0.2">
      <c r="A140" s="167"/>
      <c r="B140" s="78" t="s">
        <v>15</v>
      </c>
      <c r="C140" s="44">
        <v>113269.65999361039</v>
      </c>
      <c r="D140" s="48">
        <f t="shared" si="7"/>
        <v>6.9687108666770081</v>
      </c>
      <c r="E140" s="48">
        <f>100*(SUM(C134:C140)/SUM(C122:C128)-1)</f>
        <v>13.650171545153045</v>
      </c>
      <c r="F140" s="48">
        <f t="shared" si="8"/>
        <v>-5.5210819508146773</v>
      </c>
      <c r="G140" s="48">
        <f t="shared" si="6"/>
        <v>-5.8475120043729341</v>
      </c>
      <c r="H140" s="51"/>
      <c r="I140" s="51"/>
      <c r="J140" s="56"/>
      <c r="K140" s="51"/>
    </row>
    <row r="141" spans="1:11" ht="12.75" customHeight="1" x14ac:dyDescent="0.2">
      <c r="A141" s="167"/>
      <c r="B141" s="78" t="s">
        <v>16</v>
      </c>
      <c r="C141" s="44">
        <v>111939.82998092652</v>
      </c>
      <c r="D141" s="48">
        <f t="shared" si="7"/>
        <v>-1.1740390257716782</v>
      </c>
      <c r="E141" s="48">
        <f>100*(SUM(C134:C141)/SUM(C122:C129)-1)</f>
        <v>10.205381460016838</v>
      </c>
      <c r="F141" s="48">
        <f t="shared" si="8"/>
        <v>-8.7195396951885389</v>
      </c>
      <c r="G141" s="48">
        <f t="shared" si="6"/>
        <v>-3.406907461347819</v>
      </c>
      <c r="H141" s="51"/>
      <c r="I141" s="51"/>
      <c r="J141" s="56"/>
      <c r="K141" s="51"/>
    </row>
    <row r="142" spans="1:11" ht="12.75" customHeight="1" x14ac:dyDescent="0.2">
      <c r="A142" s="167"/>
      <c r="B142" s="78" t="s">
        <v>17</v>
      </c>
      <c r="C142" s="44">
        <v>113221.85000324248</v>
      </c>
      <c r="D142" s="48">
        <f t="shared" si="7"/>
        <v>1.1452760134926132</v>
      </c>
      <c r="E142" s="48">
        <f>100*(SUM(C134:C142)/SUM(C122:C130)-1)</f>
        <v>7.1303065299249679</v>
      </c>
      <c r="F142" s="48">
        <f t="shared" ref="F142:F165" si="9">100*(C142/C130-1)</f>
        <v>-11.920188645922581</v>
      </c>
      <c r="G142" s="48">
        <f t="shared" si="6"/>
        <v>-2.7800207032967372</v>
      </c>
      <c r="H142" s="51"/>
      <c r="I142" s="51"/>
      <c r="J142" s="56"/>
      <c r="K142" s="51"/>
    </row>
    <row r="143" spans="1:11" ht="12.75" customHeight="1" x14ac:dyDescent="0.2">
      <c r="A143" s="81"/>
      <c r="B143" s="77" t="s">
        <v>18</v>
      </c>
      <c r="C143" s="44">
        <v>107758.87801621245</v>
      </c>
      <c r="D143" s="48">
        <f t="shared" si="7"/>
        <v>-4.8250156545521783</v>
      </c>
      <c r="E143" s="48">
        <f>100*(SUM(C134:C143)/SUM(C122:C131)-1)</f>
        <v>5.0848972488369837</v>
      </c>
      <c r="F143" s="48">
        <f t="shared" si="9"/>
        <v>-10.608470989979768</v>
      </c>
      <c r="G143" s="48">
        <f t="shared" si="6"/>
        <v>-1.3042394317783867</v>
      </c>
      <c r="H143" s="51"/>
      <c r="I143" s="51"/>
      <c r="J143" s="56"/>
      <c r="K143" s="51"/>
    </row>
    <row r="144" spans="1:11" ht="12.75" customHeight="1" x14ac:dyDescent="0.2">
      <c r="A144" s="82"/>
      <c r="B144" s="77" t="s">
        <v>19</v>
      </c>
      <c r="C144" s="44">
        <v>110331.3899961853</v>
      </c>
      <c r="D144" s="48">
        <f t="shared" si="7"/>
        <v>2.3872854166000268</v>
      </c>
      <c r="E144" s="48">
        <f>100*(SUM(C134:C144)/SUM(C122:C132)-1)</f>
        <v>4.8610009685845501</v>
      </c>
      <c r="F144" s="48">
        <f t="shared" si="9"/>
        <v>2.6825656970008493</v>
      </c>
      <c r="G144" s="48">
        <f t="shared" si="6"/>
        <v>1.8549853839533004</v>
      </c>
      <c r="H144" s="51"/>
      <c r="I144" s="51"/>
      <c r="J144" s="56"/>
      <c r="K144" s="51"/>
    </row>
    <row r="145" spans="1:11" ht="12.75" customHeight="1" x14ac:dyDescent="0.2">
      <c r="A145" s="81"/>
      <c r="B145" s="77" t="s">
        <v>20</v>
      </c>
      <c r="C145" s="44">
        <v>117096.88000839233</v>
      </c>
      <c r="D145" s="48">
        <f t="shared" si="7"/>
        <v>6.1319720638350894</v>
      </c>
      <c r="E145" s="48">
        <f>100*(SUM(C134:C145)/SUM(C122:C133)-1)</f>
        <v>4.7774311784776646</v>
      </c>
      <c r="F145" s="48">
        <f t="shared" si="9"/>
        <v>3.9223616303680542</v>
      </c>
      <c r="G145" s="48">
        <f t="shared" si="6"/>
        <v>4.7774311784776646</v>
      </c>
      <c r="H145" s="51"/>
      <c r="I145" s="51"/>
      <c r="J145" s="56"/>
      <c r="K145" s="51"/>
    </row>
    <row r="146" spans="1:11" ht="12.75" customHeight="1" x14ac:dyDescent="0.2">
      <c r="A146" s="83"/>
      <c r="B146" s="77" t="s">
        <v>9</v>
      </c>
      <c r="C146" s="44">
        <v>113507.97024479114</v>
      </c>
      <c r="D146" s="48">
        <f t="shared" si="7"/>
        <v>-3.0649063948962385</v>
      </c>
      <c r="E146" s="48">
        <f>100*(SUM(C146)/SUM(C134)-1)</f>
        <v>20.253850487078218</v>
      </c>
      <c r="F146" s="48">
        <f t="shared" si="9"/>
        <v>20.253850487078218</v>
      </c>
      <c r="G146" s="48">
        <f t="shared" si="6"/>
        <v>8.7939328195002062</v>
      </c>
      <c r="H146" s="51"/>
      <c r="I146" s="51"/>
      <c r="J146" s="56"/>
      <c r="K146" s="51"/>
    </row>
    <row r="147" spans="1:11" ht="12.75" customHeight="1" x14ac:dyDescent="0.2">
      <c r="A147" s="82"/>
      <c r="B147" s="77" t="s">
        <v>10</v>
      </c>
      <c r="C147" s="44">
        <v>125728.04991267508</v>
      </c>
      <c r="D147" s="48">
        <f t="shared" si="7"/>
        <v>10.765834012827579</v>
      </c>
      <c r="E147" s="48">
        <f>100*(SUM(C146:C147)/SUM(C134:C135)-1)</f>
        <v>8.8839127485922162</v>
      </c>
      <c r="F147" s="48">
        <f t="shared" si="9"/>
        <v>0.32057113689001326</v>
      </c>
      <c r="G147" s="48">
        <f t="shared" si="6"/>
        <v>11.128125283085266</v>
      </c>
      <c r="H147" s="51"/>
      <c r="I147" s="51"/>
      <c r="J147" s="56"/>
      <c r="K147" s="51"/>
    </row>
    <row r="148" spans="1:11" ht="12.75" customHeight="1" x14ac:dyDescent="0.2">
      <c r="A148" s="81"/>
      <c r="B148" s="77" t="s">
        <v>11</v>
      </c>
      <c r="C148" s="44">
        <v>128937.00757645527</v>
      </c>
      <c r="D148" s="48">
        <f t="shared" si="7"/>
        <v>2.5523005136952159</v>
      </c>
      <c r="E148" s="48">
        <f>100*(SUM(C146:C148)/SUM(C134:C136)-1)</f>
        <v>2.8739440618414491</v>
      </c>
      <c r="F148" s="48">
        <f t="shared" si="9"/>
        <v>-6.6829839732529432</v>
      </c>
      <c r="G148" s="48">
        <f t="shared" si="6"/>
        <v>7.1507330637860633</v>
      </c>
      <c r="H148" s="51"/>
      <c r="I148" s="51"/>
      <c r="J148" s="56"/>
      <c r="K148" s="51"/>
    </row>
    <row r="149" spans="1:11" ht="12.75" customHeight="1" x14ac:dyDescent="0.2">
      <c r="A149" s="82"/>
      <c r="B149" s="77" t="s">
        <v>12</v>
      </c>
      <c r="C149" s="44">
        <v>114932.30483812306</v>
      </c>
      <c r="D149" s="48">
        <f t="shared" si="7"/>
        <v>-10.861662606856992</v>
      </c>
      <c r="E149" s="48">
        <f>100*(SUM(C146:C149)/SUM(C134:C137)-1)</f>
        <v>4.929775484258192</v>
      </c>
      <c r="F149" s="48">
        <f t="shared" si="9"/>
        <v>12.106437860679531</v>
      </c>
      <c r="G149" s="48">
        <f t="shared" si="6"/>
        <v>0.46883957667611664</v>
      </c>
      <c r="H149" s="51"/>
      <c r="I149" s="51"/>
      <c r="J149" s="56"/>
      <c r="K149" s="51"/>
    </row>
    <row r="150" spans="1:11" ht="12.75" customHeight="1" x14ac:dyDescent="0.2">
      <c r="A150" s="82"/>
      <c r="B150" s="77" t="s">
        <v>13</v>
      </c>
      <c r="C150" s="44">
        <v>116869.33853659293</v>
      </c>
      <c r="D150" s="48">
        <f t="shared" si="7"/>
        <v>1.6853692277363441</v>
      </c>
      <c r="E150" s="48">
        <f>100*(SUM(C146:C150)/SUM(C134:C138)-1)</f>
        <v>9.7806123214026819</v>
      </c>
      <c r="F150" s="48">
        <f t="shared" si="9"/>
        <v>35.715813627598948</v>
      </c>
      <c r="G150" s="48">
        <f t="shared" si="6"/>
        <v>1.000660761602945</v>
      </c>
      <c r="H150" s="51"/>
      <c r="I150" s="51"/>
      <c r="J150" s="56"/>
      <c r="K150" s="51"/>
    </row>
    <row r="151" spans="1:11" ht="12.75" customHeight="1" x14ac:dyDescent="0.2">
      <c r="A151" s="81">
        <v>2022</v>
      </c>
      <c r="B151" s="77" t="s">
        <v>14</v>
      </c>
      <c r="C151" s="44">
        <v>111027.84352324653</v>
      </c>
      <c r="D151" s="48">
        <f t="shared" si="7"/>
        <v>-4.9983127195653339</v>
      </c>
      <c r="E151" s="48">
        <f>100*(SUM(C146:C151)/SUM(C134:C139)-1)</f>
        <v>8.9806037354707371</v>
      </c>
      <c r="F151" s="48">
        <f t="shared" si="9"/>
        <v>4.8516018557730023</v>
      </c>
      <c r="G151" s="48">
        <f t="shared" si="6"/>
        <v>1.5005218228494543</v>
      </c>
      <c r="H151" s="51"/>
      <c r="I151" s="51"/>
      <c r="J151" s="56"/>
      <c r="K151" s="51"/>
    </row>
    <row r="152" spans="1:11" ht="12.75" customHeight="1" x14ac:dyDescent="0.2">
      <c r="A152" s="82"/>
      <c r="B152" s="77" t="s">
        <v>15</v>
      </c>
      <c r="C152" s="44">
        <v>120274.96338961397</v>
      </c>
      <c r="D152" s="48">
        <f t="shared" si="7"/>
        <v>8.328649438671043</v>
      </c>
      <c r="E152" s="48">
        <f>100*(SUM(C146:C152)/SUM(C134:C140)-1)</f>
        <v>8.5669858876378449</v>
      </c>
      <c r="F152" s="48">
        <f t="shared" si="9"/>
        <v>6.1846247233361185</v>
      </c>
      <c r="G152" s="48">
        <f t="shared" si="6"/>
        <v>2.5114579030805384</v>
      </c>
      <c r="H152" s="51"/>
      <c r="I152" s="51"/>
      <c r="J152" s="56"/>
      <c r="K152" s="51"/>
    </row>
    <row r="153" spans="1:11" ht="12.75" customHeight="1" x14ac:dyDescent="0.2">
      <c r="A153" s="82"/>
      <c r="B153" s="77" t="s">
        <v>16</v>
      </c>
      <c r="C153" s="44">
        <v>131305.32299966144</v>
      </c>
      <c r="D153" s="48">
        <f t="shared" si="7"/>
        <v>9.1709523737838481</v>
      </c>
      <c r="E153" s="48">
        <f>100*(SUM(C146:C153)/SUM(C134:C141)-1)</f>
        <v>9.6808628740402636</v>
      </c>
      <c r="F153" s="48">
        <f t="shared" si="9"/>
        <v>17.29991283891945</v>
      </c>
      <c r="G153" s="48">
        <f t="shared" si="6"/>
        <v>4.76317871529639</v>
      </c>
      <c r="H153" s="51"/>
      <c r="I153" s="51"/>
      <c r="J153" s="56"/>
      <c r="K153" s="51"/>
    </row>
    <row r="154" spans="1:11" ht="12.75" customHeight="1" x14ac:dyDescent="0.2">
      <c r="A154" s="81"/>
      <c r="B154" s="77" t="s">
        <v>17</v>
      </c>
      <c r="C154" s="44">
        <v>127855.29475178361</v>
      </c>
      <c r="D154" s="48">
        <f t="shared" si="7"/>
        <v>-2.6274854431352468</v>
      </c>
      <c r="E154" s="48">
        <f>100*(SUM(C146:C154)/SUM(C134:C142)-1)</f>
        <v>10.051516097640523</v>
      </c>
      <c r="F154" s="48">
        <f t="shared" si="9"/>
        <v>12.924576614957317</v>
      </c>
      <c r="G154" s="48">
        <f t="shared" si="6"/>
        <v>7.0677728590351263</v>
      </c>
      <c r="H154" s="51"/>
      <c r="I154" s="51"/>
      <c r="J154" s="56"/>
      <c r="K154" s="51"/>
    </row>
    <row r="155" spans="1:11" ht="12.75" customHeight="1" x14ac:dyDescent="0.2">
      <c r="A155" s="82"/>
      <c r="B155" s="77" t="s">
        <v>18</v>
      </c>
      <c r="C155" s="44">
        <v>125117.34452485185</v>
      </c>
      <c r="D155" s="48">
        <f t="shared" si="7"/>
        <v>-2.1414445387241687</v>
      </c>
      <c r="E155" s="48">
        <f>100*(SUM(C146:C155)/SUM(C134:C143)-1)</f>
        <v>10.645640663402457</v>
      </c>
      <c r="F155" s="48">
        <f t="shared" si="9"/>
        <v>16.108618452790324</v>
      </c>
      <c r="G155" s="48">
        <f t="shared" si="6"/>
        <v>9.4223523155614544</v>
      </c>
      <c r="H155" s="51"/>
      <c r="I155" s="51"/>
      <c r="J155" s="56"/>
      <c r="K155" s="51"/>
    </row>
    <row r="156" spans="1:11" ht="12.75" customHeight="1" x14ac:dyDescent="0.2">
      <c r="A156" s="82"/>
      <c r="B156" s="77" t="s">
        <v>19</v>
      </c>
      <c r="C156" s="44">
        <v>125226.71728316163</v>
      </c>
      <c r="D156" s="48">
        <f t="shared" si="7"/>
        <v>8.7416144200580526E-2</v>
      </c>
      <c r="E156" s="48">
        <f>100*(SUM(C146:C156)/SUM(C134:C144)-1)</f>
        <v>10.906187975543634</v>
      </c>
      <c r="F156" s="48">
        <f t="shared" si="9"/>
        <v>13.500534424057676</v>
      </c>
      <c r="G156" s="48">
        <f t="shared" si="6"/>
        <v>10.310764230345072</v>
      </c>
      <c r="H156" s="51"/>
      <c r="I156" s="51"/>
      <c r="J156" s="56"/>
      <c r="K156" s="51"/>
    </row>
    <row r="157" spans="1:11" ht="12.75" customHeight="1" x14ac:dyDescent="0.2">
      <c r="A157" s="143"/>
      <c r="B157" s="77" t="s">
        <v>20</v>
      </c>
      <c r="C157" s="44">
        <v>125082.19409688746</v>
      </c>
      <c r="D157" s="48">
        <f t="shared" si="7"/>
        <v>-0.1154092268883633</v>
      </c>
      <c r="E157" s="48">
        <f>100*(SUM(C146:C157)/SUM(C134:C145)-1)</f>
        <v>10.545299453427837</v>
      </c>
      <c r="F157" s="48">
        <f t="shared" si="9"/>
        <v>6.81940807297583</v>
      </c>
      <c r="G157" s="48">
        <f t="shared" si="6"/>
        <v>10.545299453427837</v>
      </c>
      <c r="H157" s="51"/>
      <c r="I157" s="51"/>
      <c r="J157" s="56"/>
      <c r="K157" s="51"/>
    </row>
    <row r="158" spans="1:11" ht="12.75" customHeight="1" x14ac:dyDescent="0.2">
      <c r="A158" s="144"/>
      <c r="B158" s="77" t="s">
        <v>9</v>
      </c>
      <c r="C158" s="44">
        <v>99054.424060039091</v>
      </c>
      <c r="D158" s="48">
        <f t="shared" si="7"/>
        <v>-20.80853332064795</v>
      </c>
      <c r="E158" s="48">
        <f>100*(SUM(C158)/SUM(C146)-1)</f>
        <v>-12.733507747148987</v>
      </c>
      <c r="F158" s="48">
        <f t="shared" si="9"/>
        <v>-12.733507747148987</v>
      </c>
      <c r="G158" s="48">
        <f t="shared" si="6"/>
        <v>7.899699984763342</v>
      </c>
      <c r="H158" s="51"/>
      <c r="I158" s="51"/>
      <c r="J158" s="56"/>
      <c r="K158" s="51"/>
    </row>
    <row r="159" spans="1:11" ht="12.75" customHeight="1" x14ac:dyDescent="0.2">
      <c r="A159" s="145"/>
      <c r="B159" s="77" t="s">
        <v>10</v>
      </c>
      <c r="C159" s="44">
        <v>118026.70081104091</v>
      </c>
      <c r="D159" s="48">
        <f t="shared" si="7"/>
        <v>19.15338656605816</v>
      </c>
      <c r="E159" s="48">
        <f>100*(SUM(C158:C159)/SUM(C146:C147)-1)</f>
        <v>-9.2606854401790279</v>
      </c>
      <c r="F159" s="48">
        <f t="shared" si="9"/>
        <v>-6.1254024913161231</v>
      </c>
      <c r="G159" s="48">
        <f t="shared" si="6"/>
        <v>7.2951258360571813</v>
      </c>
      <c r="H159" s="51"/>
      <c r="I159" s="51"/>
      <c r="J159" s="56"/>
      <c r="K159" s="51"/>
    </row>
    <row r="160" spans="1:11" ht="12.75" customHeight="1" x14ac:dyDescent="0.2">
      <c r="A160" s="145"/>
      <c r="B160" s="77" t="s">
        <v>11</v>
      </c>
      <c r="C160" s="44">
        <v>126342.98251835427</v>
      </c>
      <c r="D160" s="48">
        <f t="shared" si="7"/>
        <v>7.0461019838448324</v>
      </c>
      <c r="E160" s="48">
        <f>100*(SUM(C158:C160)/SUM(C146:C148)-1)</f>
        <v>-6.7220894742928694</v>
      </c>
      <c r="F160" s="48">
        <f t="shared" si="9"/>
        <v>-2.0118545535212862</v>
      </c>
      <c r="G160" s="48">
        <f t="shared" si="6"/>
        <v>7.8424174460592244</v>
      </c>
      <c r="H160" s="51"/>
      <c r="I160" s="51"/>
      <c r="J160" s="56"/>
      <c r="K160" s="51"/>
    </row>
    <row r="161" spans="1:11" ht="12.75" customHeight="1" x14ac:dyDescent="0.2">
      <c r="A161" s="145"/>
      <c r="B161" s="77" t="s">
        <v>12</v>
      </c>
      <c r="C161" s="44">
        <v>105352.86274059034</v>
      </c>
      <c r="D161" s="48">
        <f t="shared" si="7"/>
        <v>-16.613601609978325</v>
      </c>
      <c r="E161" s="48">
        <f>100*(SUM(C158:C161)/SUM(C146:C149)-1)</f>
        <v>-7.1057717908548756</v>
      </c>
      <c r="F161" s="48">
        <f t="shared" si="9"/>
        <v>-8.3348559928602572</v>
      </c>
      <c r="G161" s="48">
        <f t="shared" si="6"/>
        <v>6.1397446845234294</v>
      </c>
      <c r="H161" s="51"/>
      <c r="I161" s="51"/>
      <c r="J161" s="56"/>
      <c r="K161" s="51"/>
    </row>
    <row r="162" spans="1:11" ht="12.75" customHeight="1" x14ac:dyDescent="0.2">
      <c r="A162" s="145">
        <v>2023</v>
      </c>
      <c r="B162" s="77" t="s">
        <v>13</v>
      </c>
      <c r="C162" s="44">
        <v>121695.48027102074</v>
      </c>
      <c r="D162" s="48">
        <f t="shared" si="7"/>
        <v>15.512267161330694</v>
      </c>
      <c r="E162" s="48">
        <f>100*(SUM(C158:C162)/SUM(C146:C150)-1)</f>
        <v>-4.9172443651792292</v>
      </c>
      <c r="F162" s="48">
        <f t="shared" si="9"/>
        <v>4.1295191663266895</v>
      </c>
      <c r="G162" s="48">
        <f t="shared" si="6"/>
        <v>4.1231741409920808</v>
      </c>
      <c r="H162" s="51"/>
      <c r="I162" s="51"/>
      <c r="J162" s="56"/>
      <c r="K162" s="51"/>
    </row>
    <row r="163" spans="1:11" ht="12.75" customHeight="1" x14ac:dyDescent="0.2">
      <c r="A163" s="145"/>
      <c r="B163" s="77" t="s">
        <v>14</v>
      </c>
      <c r="C163" s="44">
        <v>116049.6349914954</v>
      </c>
      <c r="D163" s="48">
        <f t="shared" si="7"/>
        <v>-4.6393220742067083</v>
      </c>
      <c r="E163" s="48">
        <f>100*(SUM(C158:C163)/SUM(C146:C151)-1)</f>
        <v>-3.4430861685514125</v>
      </c>
      <c r="F163" s="48">
        <f t="shared" si="9"/>
        <v>4.5230018965444874</v>
      </c>
      <c r="G163" s="48">
        <f t="shared" si="6"/>
        <v>4.0995275747089721</v>
      </c>
      <c r="H163" s="51"/>
      <c r="I163" s="51"/>
      <c r="J163" s="56"/>
      <c r="K163" s="51"/>
    </row>
    <row r="164" spans="1:11" ht="12.75" customHeight="1" x14ac:dyDescent="0.2">
      <c r="A164" s="145"/>
      <c r="B164" s="77" t="s">
        <v>15</v>
      </c>
      <c r="C164" s="44">
        <v>114373.33843937697</v>
      </c>
      <c r="D164" s="48">
        <f t="shared" si="7"/>
        <v>-1.4444651654796581</v>
      </c>
      <c r="E164" s="48">
        <f>100*(SUM(C158:C164)/SUM(C146:C152)-1)</f>
        <v>-3.6548631465261994</v>
      </c>
      <c r="F164" s="48">
        <f t="shared" si="9"/>
        <v>-4.9067775902117861</v>
      </c>
      <c r="G164" s="48">
        <f t="shared" si="6"/>
        <v>3.1514201242020201</v>
      </c>
      <c r="H164" s="51"/>
      <c r="I164" s="51"/>
      <c r="J164" s="56"/>
      <c r="K164" s="51"/>
    </row>
    <row r="165" spans="1:11" ht="12.75" customHeight="1" x14ac:dyDescent="0.2">
      <c r="A165" s="145"/>
      <c r="B165" s="77" t="s">
        <v>16</v>
      </c>
      <c r="C165" s="44">
        <v>111221.84941554134</v>
      </c>
      <c r="D165" s="48">
        <f t="shared" si="7"/>
        <v>-2.7554402685430635</v>
      </c>
      <c r="E165" s="48">
        <f>100*(SUM(C158:C165)/SUM(C146:C153)-1)</f>
        <v>-5.2427207010309784</v>
      </c>
      <c r="F165" s="48">
        <f t="shared" si="9"/>
        <v>-15.295247081622032</v>
      </c>
      <c r="G165" s="48">
        <f t="shared" ref="G165:G172" si="10">100*(SUM(C154:C165)/SUM(C142:C153)-1)</f>
        <v>0.31233525679841279</v>
      </c>
      <c r="H165" s="51"/>
      <c r="I165" s="51"/>
      <c r="J165" s="56"/>
      <c r="K165" s="51"/>
    </row>
    <row r="166" spans="1:11" ht="12.75" customHeight="1" x14ac:dyDescent="0.2">
      <c r="A166" s="145"/>
      <c r="B166" s="77" t="s">
        <v>17</v>
      </c>
      <c r="C166" s="44">
        <v>114113.51370720951</v>
      </c>
      <c r="D166" s="48">
        <f t="shared" si="7"/>
        <v>2.5999066791853931</v>
      </c>
      <c r="E166" s="48">
        <f>100*(SUM(C158:C166)/SUM(C146:C154)-1)</f>
        <v>-5.8882121843663038</v>
      </c>
      <c r="F166" s="48">
        <f t="shared" ref="F166:F170" si="11">100*(C166/C154-1)</f>
        <v>-10.747917066127133</v>
      </c>
      <c r="G166" s="48">
        <f t="shared" si="10"/>
        <v>-1.6812413387392811</v>
      </c>
      <c r="H166" s="51"/>
      <c r="I166" s="51"/>
      <c r="J166" s="56"/>
      <c r="K166" s="51"/>
    </row>
    <row r="167" spans="1:11" ht="12.75" customHeight="1" x14ac:dyDescent="0.2">
      <c r="A167" s="145"/>
      <c r="B167" s="77" t="s">
        <v>18</v>
      </c>
      <c r="C167" s="44">
        <v>110211.16308487729</v>
      </c>
      <c r="D167" s="48">
        <f t="shared" si="7"/>
        <v>-3.419709459078446</v>
      </c>
      <c r="E167" s="48">
        <f>100*(SUM(C158:C167)/SUM(C146:C155)-1)</f>
        <v>-6.5084230332486559</v>
      </c>
      <c r="F167" s="48">
        <f t="shared" si="11"/>
        <v>-11.913761034956883</v>
      </c>
      <c r="G167" s="48">
        <f t="shared" si="10"/>
        <v>-3.8969843166832385</v>
      </c>
      <c r="H167" s="51"/>
      <c r="I167" s="51"/>
      <c r="J167" s="56"/>
      <c r="K167" s="51"/>
    </row>
    <row r="168" spans="1:11" ht="12.75" customHeight="1" x14ac:dyDescent="0.2">
      <c r="A168" s="145"/>
      <c r="B168" s="77" t="s">
        <v>19</v>
      </c>
      <c r="C168" s="44">
        <v>102554.71254028787</v>
      </c>
      <c r="D168" s="48">
        <f t="shared" si="7"/>
        <v>-6.9470735361833791</v>
      </c>
      <c r="E168" s="48">
        <f>100*(SUM(C158:C168)/SUM(C146:C156)-1)</f>
        <v>-7.5915013058321161</v>
      </c>
      <c r="F168" s="48">
        <f t="shared" si="11"/>
        <v>-18.104766486538182</v>
      </c>
      <c r="G168" s="48">
        <f t="shared" si="10"/>
        <v>-6.4340167115461977</v>
      </c>
      <c r="H168" s="51"/>
      <c r="I168" s="51"/>
      <c r="J168" s="56"/>
      <c r="K168" s="51"/>
    </row>
    <row r="169" spans="1:11" ht="12.75" customHeight="1" x14ac:dyDescent="0.2">
      <c r="A169" s="149"/>
      <c r="B169" s="77" t="s">
        <v>20</v>
      </c>
      <c r="C169" s="44">
        <v>107785.77300810172</v>
      </c>
      <c r="D169" s="48">
        <f t="shared" si="7"/>
        <v>5.1007509438036447</v>
      </c>
      <c r="E169" s="48">
        <f>100*(SUM(C158:C169)/SUM(C146:C157)-1)</f>
        <v>-8.1236654642433912</v>
      </c>
      <c r="F169" s="48">
        <f t="shared" si="11"/>
        <v>-13.828044202189238</v>
      </c>
      <c r="G169" s="48">
        <f t="shared" si="10"/>
        <v>-8.1236654642433912</v>
      </c>
      <c r="H169" s="51"/>
      <c r="I169" s="51"/>
      <c r="J169" s="56"/>
      <c r="K169" s="51"/>
    </row>
    <row r="170" spans="1:11" ht="12.75" customHeight="1" x14ac:dyDescent="0.2">
      <c r="A170" s="166">
        <v>2024</v>
      </c>
      <c r="B170" s="77" t="s">
        <v>9</v>
      </c>
      <c r="C170" s="44">
        <v>78823.851731980583</v>
      </c>
      <c r="D170" s="48">
        <f t="shared" si="7"/>
        <v>-26.869892442988942</v>
      </c>
      <c r="E170" s="48">
        <f>100*(SUM(C170)/SUM(C158)-1)</f>
        <v>-20.423693863280967</v>
      </c>
      <c r="F170" s="48">
        <f t="shared" si="11"/>
        <v>-20.423693863280967</v>
      </c>
      <c r="G170" s="48">
        <f t="shared" si="10"/>
        <v>-8.6025914758706801</v>
      </c>
      <c r="H170" s="51"/>
      <c r="I170" s="51"/>
      <c r="J170" s="56"/>
      <c r="K170" s="51"/>
    </row>
    <row r="171" spans="1:11" ht="12.75" customHeight="1" x14ac:dyDescent="0.2">
      <c r="A171" s="167"/>
      <c r="B171" s="77" t="s">
        <v>10</v>
      </c>
      <c r="C171" s="44">
        <v>91589.676394257156</v>
      </c>
      <c r="D171" s="48">
        <f t="shared" si="7"/>
        <v>16.195382973269744</v>
      </c>
      <c r="E171" s="48">
        <f>100*(SUM(C170:C171)/SUM(C158:C159)-1)</f>
        <v>-21.497768068300349</v>
      </c>
      <c r="F171" s="48">
        <f t="shared" ref="F171:F186" si="12">100*(C171/C159-1)</f>
        <v>-22.399189535179044</v>
      </c>
      <c r="G171" s="48">
        <f t="shared" si="10"/>
        <v>-9.9462268472825581</v>
      </c>
      <c r="H171" s="51"/>
      <c r="I171" s="51"/>
      <c r="J171" s="56"/>
      <c r="K171" s="51"/>
    </row>
    <row r="172" spans="1:11" ht="12.75" customHeight="1" x14ac:dyDescent="0.2">
      <c r="A172" s="167"/>
      <c r="B172" s="77" t="s">
        <v>11</v>
      </c>
      <c r="C172" s="44">
        <v>87787.12629236668</v>
      </c>
      <c r="D172" s="48">
        <f t="shared" si="7"/>
        <v>-4.1517234819369868</v>
      </c>
      <c r="E172" s="48">
        <f>100*(SUM(C170:C172)/SUM(C158:C160)-1)</f>
        <v>-24.815803881289145</v>
      </c>
      <c r="F172" s="48">
        <f t="shared" si="12"/>
        <v>-30.516816571420147</v>
      </c>
      <c r="G172" s="48">
        <f t="shared" si="10"/>
        <v>-12.459546599270011</v>
      </c>
      <c r="H172" s="51"/>
      <c r="I172" s="51"/>
      <c r="J172" s="56"/>
      <c r="K172" s="51"/>
    </row>
    <row r="173" spans="1:11" ht="12.75" customHeight="1" x14ac:dyDescent="0.2">
      <c r="A173" s="167"/>
      <c r="B173" s="77" t="s">
        <v>12</v>
      </c>
      <c r="C173" s="44">
        <v>105268.79391145556</v>
      </c>
      <c r="D173" s="48">
        <f t="shared" si="7"/>
        <v>19.913703019355999</v>
      </c>
      <c r="E173" s="48">
        <f>100*(SUM(C170:C173)/SUM(C158:C161)-1)</f>
        <v>-19.008890267976174</v>
      </c>
      <c r="F173" s="48">
        <f t="shared" si="12"/>
        <v>-7.9797384663171655E-2</v>
      </c>
      <c r="G173" s="48">
        <f t="shared" ref="G173:G183" si="13">100*(SUM(C162:C173)/SUM(C150:C161)-1)</f>
        <v>-11.879622777673514</v>
      </c>
      <c r="H173" s="51"/>
      <c r="I173" s="51"/>
      <c r="J173" s="56"/>
      <c r="K173" s="51"/>
    </row>
    <row r="174" spans="1:11" ht="12.75" customHeight="1" x14ac:dyDescent="0.2">
      <c r="A174" s="167"/>
      <c r="B174" s="77" t="s">
        <v>13</v>
      </c>
      <c r="C174" s="44">
        <v>101475.72008326746</v>
      </c>
      <c r="D174" s="48">
        <f t="shared" si="7"/>
        <v>-3.60322721221501</v>
      </c>
      <c r="E174" s="48">
        <f>100*(SUM(C170:C174)/SUM(C158:C162)-1)</f>
        <v>-18.498225797500247</v>
      </c>
      <c r="F174" s="48">
        <f t="shared" si="12"/>
        <v>-16.615046132134957</v>
      </c>
      <c r="G174" s="48">
        <f t="shared" si="13"/>
        <v>-13.583411394885548</v>
      </c>
      <c r="H174" s="51"/>
      <c r="I174" s="51"/>
      <c r="J174" s="56"/>
      <c r="K174" s="51"/>
    </row>
    <row r="175" spans="1:11" ht="12.75" customHeight="1" x14ac:dyDescent="0.2">
      <c r="A175" s="167"/>
      <c r="B175" s="77" t="s">
        <v>14</v>
      </c>
      <c r="C175" s="44">
        <v>104588.75918871531</v>
      </c>
      <c r="D175" s="48">
        <f t="shared" si="7"/>
        <v>3.0677674451518033</v>
      </c>
      <c r="E175" s="48">
        <f>100*(SUM(C170:C175)/SUM(C158:C163)-1)</f>
        <v>-17.040698366405273</v>
      </c>
      <c r="F175" s="48">
        <f t="shared" si="12"/>
        <v>-9.8758395953765792</v>
      </c>
      <c r="G175" s="48">
        <f t="shared" si="13"/>
        <v>-14.67961736961103</v>
      </c>
      <c r="H175" s="51"/>
      <c r="I175" s="51"/>
      <c r="J175" s="56"/>
      <c r="K175" s="51"/>
    </row>
    <row r="176" spans="1:11" ht="12.75" customHeight="1" x14ac:dyDescent="0.2">
      <c r="A176" s="167"/>
      <c r="B176" s="77" t="s">
        <v>15</v>
      </c>
      <c r="C176" s="44">
        <v>111643.90985078497</v>
      </c>
      <c r="D176" s="48">
        <f t="shared" si="7"/>
        <v>6.7456108254804414</v>
      </c>
      <c r="E176" s="48">
        <f>100*(SUM(C170:C176)/SUM(C158:C164)-1)</f>
        <v>-14.947967339642965</v>
      </c>
      <c r="F176" s="48">
        <f t="shared" si="12"/>
        <v>-2.3864203194861822</v>
      </c>
      <c r="G176" s="48">
        <f t="shared" si="13"/>
        <v>-14.518984221825448</v>
      </c>
      <c r="H176" s="51"/>
      <c r="I176" s="51"/>
      <c r="J176" s="56"/>
      <c r="K176" s="51"/>
    </row>
    <row r="177" spans="1:11" ht="12.75" customHeight="1" x14ac:dyDescent="0.2">
      <c r="A177" s="167"/>
      <c r="B177" s="77" t="s">
        <v>16</v>
      </c>
      <c r="C177" s="44">
        <v>115728.08502977024</v>
      </c>
      <c r="D177" s="48">
        <f t="shared" si="7"/>
        <v>3.6582158260525688</v>
      </c>
      <c r="E177" s="48">
        <f>100*(SUM(C170:C177)/SUM(C158:C165)-1)</f>
        <v>-12.631199314389507</v>
      </c>
      <c r="F177" s="48">
        <f t="shared" si="12"/>
        <v>4.0515740728181315</v>
      </c>
      <c r="G177" s="48">
        <f t="shared" si="13"/>
        <v>-12.987699012919284</v>
      </c>
      <c r="H177" s="51"/>
      <c r="I177" s="51"/>
      <c r="J177" s="56"/>
      <c r="K177" s="51"/>
    </row>
    <row r="178" spans="1:11" ht="12.75" customHeight="1" x14ac:dyDescent="0.2">
      <c r="A178" s="167"/>
      <c r="B178" s="77" t="s">
        <v>17</v>
      </c>
      <c r="C178" s="44">
        <v>108439.14517101146</v>
      </c>
      <c r="D178" s="48">
        <f t="shared" ref="D178:D186" si="14">100*(C178/C177-1)</f>
        <v>-6.2983327313190678</v>
      </c>
      <c r="E178" s="48">
        <f>100*(SUM(C170:C178)/SUM(C158:C166)-1)</f>
        <v>-11.779584167396372</v>
      </c>
      <c r="F178" s="48">
        <f t="shared" si="12"/>
        <v>-4.9725649065168964</v>
      </c>
      <c r="G178" s="48">
        <f t="shared" si="13"/>
        <v>-12.539467301795781</v>
      </c>
      <c r="H178" s="51"/>
      <c r="I178" s="51"/>
      <c r="J178" s="56"/>
      <c r="K178" s="51"/>
    </row>
    <row r="179" spans="1:11" ht="12.75" customHeight="1" x14ac:dyDescent="0.2">
      <c r="A179" s="167"/>
      <c r="B179" s="77" t="s">
        <v>18</v>
      </c>
      <c r="C179" s="44">
        <v>120475.89185500858</v>
      </c>
      <c r="D179" s="48">
        <f t="shared" si="14"/>
        <v>11.100001447830344</v>
      </c>
      <c r="E179" s="48">
        <f>100*(SUM(C170:C179)/SUM(C158:C167)-1)</f>
        <v>-9.7339763396695034</v>
      </c>
      <c r="F179" s="48">
        <f t="shared" si="12"/>
        <v>9.3136924453161676</v>
      </c>
      <c r="G179" s="48">
        <f t="shared" si="13"/>
        <v>-10.85915434070337</v>
      </c>
      <c r="H179" s="51"/>
      <c r="I179" s="51"/>
      <c r="J179" s="56"/>
      <c r="K179" s="51"/>
    </row>
    <row r="180" spans="1:11" ht="12.75" customHeight="1" x14ac:dyDescent="0.2">
      <c r="A180" s="167"/>
      <c r="B180" s="77" t="s">
        <v>19</v>
      </c>
      <c r="C180" s="44">
        <v>110127.03544046158</v>
      </c>
      <c r="D180" s="48">
        <f t="shared" si="14"/>
        <v>-8.5899811615437027</v>
      </c>
      <c r="E180" s="48">
        <f>100*(SUM(C170:C180)/SUM(C158:C168)-1)</f>
        <v>-8.317106150729014</v>
      </c>
      <c r="F180" s="48">
        <f t="shared" si="12"/>
        <v>7.3836908247380428</v>
      </c>
      <c r="G180" s="48">
        <f t="shared" si="13"/>
        <v>-8.8224436681567102</v>
      </c>
      <c r="H180" s="51"/>
      <c r="I180" s="51"/>
      <c r="J180" s="56"/>
      <c r="K180" s="51"/>
    </row>
    <row r="181" spans="1:11" ht="12.75" customHeight="1" x14ac:dyDescent="0.2">
      <c r="A181" s="168"/>
      <c r="B181" s="77" t="s">
        <v>20</v>
      </c>
      <c r="C181" s="44">
        <v>95380.828576635511</v>
      </c>
      <c r="D181" s="48">
        <f t="shared" si="14"/>
        <v>-13.390178719373925</v>
      </c>
      <c r="E181" s="48">
        <f>100*(SUM(C170:C181)/SUM(C158:C169)-1)</f>
        <v>-8.5725510677468577</v>
      </c>
      <c r="F181" s="48">
        <f t="shared" si="12"/>
        <v>-11.50888849731011</v>
      </c>
      <c r="G181" s="48">
        <f t="shared" si="13"/>
        <v>-8.5725510677468577</v>
      </c>
      <c r="H181" s="51"/>
      <c r="I181" s="51"/>
      <c r="J181" s="56"/>
      <c r="K181" s="51"/>
    </row>
    <row r="182" spans="1:11" ht="12.75" customHeight="1" x14ac:dyDescent="0.2">
      <c r="A182" s="166">
        <v>2025</v>
      </c>
      <c r="B182" s="77" t="s">
        <v>9</v>
      </c>
      <c r="C182" s="44">
        <v>77232.799999999988</v>
      </c>
      <c r="D182" s="48">
        <f t="shared" si="14"/>
        <v>-19.026914367863924</v>
      </c>
      <c r="E182" s="48">
        <f>100*(SUM(C182)/SUM(C170)-1)</f>
        <v>-2.0184902120623849</v>
      </c>
      <c r="F182" s="48">
        <f t="shared" si="12"/>
        <v>-2.0184902120623849</v>
      </c>
      <c r="G182" s="48">
        <f t="shared" si="13"/>
        <v>-7.2981761322343575</v>
      </c>
      <c r="H182" s="51"/>
      <c r="I182" s="51"/>
      <c r="J182" s="56"/>
      <c r="K182" s="51"/>
    </row>
    <row r="183" spans="1:11" ht="12.75" customHeight="1" x14ac:dyDescent="0.2">
      <c r="A183" s="167"/>
      <c r="B183" s="77" t="s">
        <v>10</v>
      </c>
      <c r="C183" s="44">
        <v>88633.1</v>
      </c>
      <c r="D183" s="48">
        <f t="shared" si="14"/>
        <v>14.760956484809595</v>
      </c>
      <c r="E183" s="48">
        <f>100*(SUM(C182:C183)/SUM(C170:C171)-1)</f>
        <v>-2.6685839887482299</v>
      </c>
      <c r="F183" s="48">
        <f t="shared" si="12"/>
        <v>-3.2280673004348892</v>
      </c>
      <c r="G183" s="48">
        <f t="shared" si="13"/>
        <v>-5.6405512230651711</v>
      </c>
      <c r="H183" s="51"/>
      <c r="I183" s="51"/>
      <c r="J183" s="56"/>
      <c r="K183" s="51"/>
    </row>
    <row r="184" spans="1:11" ht="12.75" customHeight="1" x14ac:dyDescent="0.2">
      <c r="A184" s="167"/>
      <c r="B184" s="77" t="s">
        <v>11</v>
      </c>
      <c r="C184" s="44">
        <v>85504.18</v>
      </c>
      <c r="D184" s="48">
        <f t="shared" si="14"/>
        <v>-3.5301935732813261</v>
      </c>
      <c r="E184" s="48">
        <f>100*(SUM(C182:C184)/SUM(C170:C172)-1)</f>
        <v>-2.6454520163726847</v>
      </c>
      <c r="F184" s="48">
        <f t="shared" si="12"/>
        <v>-2.6005479263138787</v>
      </c>
      <c r="G184" s="48">
        <f t="shared" ref="G184:G186" si="15">100*(SUM(C173:C184)/SUM(C161:C172)-1)</f>
        <v>-2.9376932843133918</v>
      </c>
      <c r="H184" s="51"/>
      <c r="I184" s="51"/>
      <c r="J184" s="56"/>
      <c r="K184" s="51"/>
    </row>
    <row r="185" spans="1:11" ht="12.75" customHeight="1" x14ac:dyDescent="0.2">
      <c r="A185" s="167"/>
      <c r="B185" s="77" t="s">
        <v>12</v>
      </c>
      <c r="C185" s="44">
        <v>90984.62</v>
      </c>
      <c r="D185" s="48">
        <f t="shared" si="14"/>
        <v>6.4095579888608922</v>
      </c>
      <c r="E185" s="48">
        <f>100*(SUM(C182:C185)/SUM(C170:C173)-1)</f>
        <v>-5.8092223231059892</v>
      </c>
      <c r="F185" s="48">
        <f t="shared" si="12"/>
        <v>-13.569238689549701</v>
      </c>
      <c r="G185" s="48">
        <f t="shared" si="15"/>
        <v>-4.0635638514910477</v>
      </c>
      <c r="H185" s="51"/>
      <c r="I185" s="51"/>
      <c r="J185" s="56"/>
      <c r="K185" s="51"/>
    </row>
    <row r="186" spans="1:11" ht="12.75" customHeight="1" x14ac:dyDescent="0.2">
      <c r="A186" s="167"/>
      <c r="B186" s="77" t="s">
        <v>13</v>
      </c>
      <c r="C186" s="44">
        <v>94976.72</v>
      </c>
      <c r="D186" s="48">
        <f t="shared" si="14"/>
        <v>4.3876646404634068</v>
      </c>
      <c r="E186" s="48">
        <f>100*(SUM($C$182:C186)/SUM($C$170:C174)-1)</f>
        <v>-5.9391408469868008</v>
      </c>
      <c r="F186" s="48">
        <f t="shared" si="12"/>
        <v>-6.4044877710004</v>
      </c>
      <c r="G186" s="48">
        <f t="shared" si="15"/>
        <v>-3.0243643604577208</v>
      </c>
      <c r="H186" s="51"/>
      <c r="I186" s="51"/>
      <c r="J186" s="56"/>
      <c r="K186" s="51"/>
    </row>
    <row r="187" spans="1:11" ht="12.75" customHeight="1" x14ac:dyDescent="0.2">
      <c r="A187" s="167"/>
      <c r="B187" s="77" t="s">
        <v>14</v>
      </c>
      <c r="C187" s="44">
        <v>95103.949999999983</v>
      </c>
      <c r="D187" s="48">
        <f t="shared" ref="D187:D189" si="16">100*(C187/C186-1)</f>
        <v>0.13395914282992027</v>
      </c>
      <c r="E187" s="48">
        <f>100*(SUM($C$182:C187)/SUM($C$170:C175)-1)</f>
        <v>-6.5138450589312562</v>
      </c>
      <c r="F187" s="48">
        <f t="shared" ref="F187:F189" si="17">100*(C187/C175-1)</f>
        <v>-9.0686697712909705</v>
      </c>
      <c r="G187" s="48">
        <f t="shared" ref="G187:G188" si="18">100*(SUM(C176:C187)/SUM(C164:C175)-1)</f>
        <v>-2.8918667549389099</v>
      </c>
      <c r="H187" s="51"/>
      <c r="I187" s="51"/>
      <c r="J187" s="56"/>
      <c r="K187" s="51"/>
    </row>
    <row r="188" spans="1:11" ht="12.75" customHeight="1" x14ac:dyDescent="0.2">
      <c r="A188" s="167"/>
      <c r="B188" s="77" t="s">
        <v>15</v>
      </c>
      <c r="C188" s="44">
        <v>112151.05000000002</v>
      </c>
      <c r="D188" s="48">
        <f t="shared" si="16"/>
        <v>17.924702391435932</v>
      </c>
      <c r="E188" s="48">
        <f>100*(SUM($C$182:C188)/SUM($C$170:C176)-1)</f>
        <v>-5.3717862562376322</v>
      </c>
      <c r="F188" s="48">
        <f t="shared" si="17"/>
        <v>0.45424792977319939</v>
      </c>
      <c r="G188" s="48">
        <f t="shared" si="18"/>
        <v>-2.6345342022307094</v>
      </c>
      <c r="H188" s="51"/>
      <c r="I188" s="51"/>
      <c r="J188" s="56"/>
      <c r="K188" s="51"/>
    </row>
    <row r="189" spans="1:11" ht="12.75" customHeight="1" x14ac:dyDescent="0.2">
      <c r="A189" s="167"/>
      <c r="B189" s="77" t="s">
        <v>16</v>
      </c>
      <c r="C189" s="44">
        <v>102048.35</v>
      </c>
      <c r="D189" s="48">
        <f t="shared" si="16"/>
        <v>-9.0081189609905632</v>
      </c>
      <c r="E189" s="48">
        <f>100*(SUM($C$182:C189)/SUM($C$170:C177)-1)</f>
        <v>-6.3082919908523767</v>
      </c>
      <c r="F189" s="48">
        <f t="shared" si="17"/>
        <v>-11.820583591486212</v>
      </c>
      <c r="G189" s="48">
        <f>100*(SUM(C178:C189)/SUM(C166:C177)-1)</f>
        <v>-4.1015426882333728</v>
      </c>
      <c r="H189" s="51"/>
      <c r="I189" s="51"/>
      <c r="J189" s="56"/>
      <c r="K189" s="51"/>
    </row>
    <row r="190" spans="1:11" ht="12.75" customHeight="1" x14ac:dyDescent="0.2">
      <c r="A190" s="167"/>
      <c r="B190" s="77" t="s">
        <v>17</v>
      </c>
      <c r="C190" s="44">
        <v>115762.21999999999</v>
      </c>
      <c r="D190" s="48">
        <f t="shared" ref="D190" si="19">100*(C190/C189-1)</f>
        <v>13.438600428130364</v>
      </c>
      <c r="E190" s="48">
        <f>100*(SUM($C$182:C190)/SUM($C$170:C178)-1)</f>
        <v>-4.7438351616492902</v>
      </c>
      <c r="F190" s="48">
        <f t="shared" ref="F190" si="20">100*(C190/C178-1)</f>
        <v>6.7531653974584938</v>
      </c>
      <c r="G190" s="48">
        <f>100*(SUM(C179:C190)/SUM(C167:C178)-1)</f>
        <v>-3.0602880256016429</v>
      </c>
      <c r="H190" s="51"/>
      <c r="I190" s="51"/>
      <c r="J190" s="56"/>
      <c r="K190" s="51"/>
    </row>
    <row r="191" spans="1:11" ht="12.75" customHeight="1" x14ac:dyDescent="0.2">
      <c r="A191" s="167"/>
      <c r="B191" s="77" t="s">
        <v>18</v>
      </c>
      <c r="C191" s="44">
        <v>118810.87348331588</v>
      </c>
      <c r="D191" s="48">
        <f t="shared" ref="D191:D193" si="21">100*(C191/C190-1)</f>
        <v>2.6335478736636997</v>
      </c>
      <c r="E191" s="48">
        <f>100*(SUM($C$182:C191)/SUM($C$170:C179)-1)</f>
        <v>-4.3490138909495819</v>
      </c>
      <c r="F191" s="48">
        <f t="shared" ref="F191:F193" si="22">100*(C191/C179-1)</f>
        <v>-1.382034485120498</v>
      </c>
      <c r="G191" s="48">
        <f t="shared" ref="G191:G193" si="23">100*(SUM(C180:C191)/SUM(C168:C179)-1)</f>
        <v>-3.9999401173941851</v>
      </c>
      <c r="H191" s="51"/>
      <c r="I191" s="51"/>
      <c r="J191" s="56"/>
      <c r="K191" s="51"/>
    </row>
    <row r="192" spans="1:11" ht="12.75" customHeight="1" x14ac:dyDescent="0.2">
      <c r="A192" s="167"/>
      <c r="B192" s="77" t="s">
        <v>19</v>
      </c>
      <c r="C192" s="44">
        <v>108954.56</v>
      </c>
      <c r="D192" s="48">
        <f t="shared" si="21"/>
        <v>-8.2958008760872897</v>
      </c>
      <c r="E192" s="48">
        <f>100*(SUM($C$182:C192)/SUM($C$170:C180)-1)</f>
        <v>-4.0306045408193043</v>
      </c>
      <c r="F192" s="48">
        <f t="shared" si="22"/>
        <v>-1.06465722587753</v>
      </c>
      <c r="G192" s="48">
        <f t="shared" si="23"/>
        <v>-4.6786955051326684</v>
      </c>
      <c r="H192" s="51"/>
      <c r="I192" s="51"/>
      <c r="J192" s="56"/>
      <c r="K192" s="51"/>
    </row>
    <row r="193" spans="1:11" ht="12.75" customHeight="1" x14ac:dyDescent="0.2">
      <c r="A193" s="168"/>
      <c r="B193" s="77" t="s">
        <v>20</v>
      </c>
      <c r="C193" s="44">
        <v>110140.64000000001</v>
      </c>
      <c r="D193" s="48">
        <f t="shared" si="21"/>
        <v>1.0886006056102904</v>
      </c>
      <c r="E193" s="48">
        <f>100*(SUM($C$182:C193)/SUM($C$170:C181)-1)</f>
        <v>-2.5196973748703111</v>
      </c>
      <c r="F193" s="48">
        <f t="shared" si="22"/>
        <v>15.474610195386852</v>
      </c>
      <c r="G193" s="48">
        <f t="shared" si="23"/>
        <v>-2.5196973748703111</v>
      </c>
      <c r="H193" s="51"/>
      <c r="I193" s="51"/>
      <c r="J193" s="56"/>
      <c r="K193" s="51"/>
    </row>
    <row r="194" spans="1:11" ht="12.75" customHeight="1" x14ac:dyDescent="0.2">
      <c r="C194" s="89"/>
      <c r="H194" s="51"/>
      <c r="I194" s="51"/>
      <c r="J194" s="56"/>
      <c r="K194" s="51"/>
    </row>
    <row r="195" spans="1:11" ht="12.75" customHeight="1" x14ac:dyDescent="0.25">
      <c r="A195" s="135" t="s">
        <v>165</v>
      </c>
      <c r="E195" s="51"/>
      <c r="F195" s="52"/>
      <c r="G195" s="51"/>
      <c r="H195" s="51"/>
      <c r="I195" s="51"/>
      <c r="J195" s="54"/>
      <c r="K195" s="51"/>
    </row>
    <row r="196" spans="1:11" ht="12.75" customHeight="1" x14ac:dyDescent="0.2">
      <c r="A196" s="161" t="s">
        <v>167</v>
      </c>
      <c r="B196" s="161"/>
      <c r="C196" s="161"/>
      <c r="D196" s="161"/>
      <c r="E196" s="161"/>
      <c r="F196" s="161"/>
      <c r="G196" s="161"/>
      <c r="H196" s="161"/>
    </row>
    <row r="197" spans="1:11" ht="12.75" customHeight="1" x14ac:dyDescent="0.2">
      <c r="A197" s="161"/>
      <c r="B197" s="161"/>
      <c r="C197" s="161"/>
      <c r="D197" s="161"/>
      <c r="E197" s="161"/>
      <c r="F197" s="161"/>
      <c r="G197" s="161"/>
      <c r="H197" s="161"/>
    </row>
    <row r="198" spans="1:11" ht="12.75" customHeight="1" x14ac:dyDescent="0.2">
      <c r="A198" s="161"/>
      <c r="B198" s="161"/>
      <c r="C198" s="161"/>
      <c r="D198" s="161"/>
      <c r="E198" s="161"/>
      <c r="F198" s="161"/>
      <c r="G198" s="161"/>
      <c r="H198" s="161"/>
    </row>
    <row r="199" spans="1:11" ht="12.75" customHeight="1" x14ac:dyDescent="0.2">
      <c r="C199" s="51"/>
    </row>
    <row r="200" spans="1:11" ht="12.75" customHeight="1" x14ac:dyDescent="0.2">
      <c r="C200" s="51"/>
    </row>
    <row r="201" spans="1:11" ht="12.75" customHeight="1" x14ac:dyDescent="0.2">
      <c r="E201" s="65"/>
    </row>
  </sheetData>
  <mergeCells count="25">
    <mergeCell ref="A8:G8"/>
    <mergeCell ref="A9:G9"/>
    <mergeCell ref="A12:A13"/>
    <mergeCell ref="A110:A121"/>
    <mergeCell ref="A50:A61"/>
    <mergeCell ref="A62:A73"/>
    <mergeCell ref="A86:A97"/>
    <mergeCell ref="A26:A37"/>
    <mergeCell ref="A38:A49"/>
    <mergeCell ref="A14:A25"/>
    <mergeCell ref="A98:A109"/>
    <mergeCell ref="A74:A85"/>
    <mergeCell ref="A2:G2"/>
    <mergeCell ref="A3:G3"/>
    <mergeCell ref="A4:G4"/>
    <mergeCell ref="A5:G5"/>
    <mergeCell ref="A7:G7"/>
    <mergeCell ref="A122:A133"/>
    <mergeCell ref="C12:C13"/>
    <mergeCell ref="B12:B13"/>
    <mergeCell ref="A196:H198"/>
    <mergeCell ref="D12:G12"/>
    <mergeCell ref="A134:A142"/>
    <mergeCell ref="A170:A181"/>
    <mergeCell ref="A182:A193"/>
  </mergeCells>
  <phoneticPr fontId="22" type="noConversion"/>
  <pageMargins left="0.75" right="0.75" top="1" bottom="1"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4"/>
  <dimension ref="A2:K201"/>
  <sheetViews>
    <sheetView showGridLines="0" zoomScaleNormal="100" workbookViewId="0">
      <pane xSplit="2" ySplit="13" topLeftCell="C176" activePane="bottomRight" state="frozen"/>
      <selection activeCell="B16" sqref="B16"/>
      <selection pane="topRight" activeCell="B16" sqref="B16"/>
      <selection pane="bottomLeft" activeCell="B16" sqref="B16"/>
      <selection pane="bottomRight" activeCell="F193" sqref="F193"/>
    </sheetView>
  </sheetViews>
  <sheetFormatPr baseColWidth="10" defaultColWidth="11.42578125" defaultRowHeight="12.75" customHeight="1" x14ac:dyDescent="0.2"/>
  <cols>
    <col min="1" max="5" width="11.42578125" style="20" customWidth="1"/>
    <col min="6" max="6" width="12.140625" style="20" customWidth="1"/>
    <col min="7" max="7" width="11.42578125" style="20" customWidth="1"/>
    <col min="8" max="16384" width="11.42578125" style="20"/>
  </cols>
  <sheetData>
    <row r="2" spans="1:9" ht="12.75" customHeight="1" x14ac:dyDescent="0.2">
      <c r="A2" s="157" t="s">
        <v>0</v>
      </c>
      <c r="B2" s="157"/>
      <c r="C2" s="157"/>
      <c r="D2" s="157"/>
      <c r="E2" s="157"/>
      <c r="F2" s="157"/>
      <c r="G2" s="157"/>
    </row>
    <row r="3" spans="1:9" ht="12.75" customHeight="1" x14ac:dyDescent="0.2">
      <c r="A3" s="157" t="s">
        <v>1</v>
      </c>
      <c r="B3" s="157"/>
      <c r="C3" s="157"/>
      <c r="D3" s="157"/>
      <c r="E3" s="157"/>
      <c r="F3" s="157"/>
      <c r="G3" s="157"/>
    </row>
    <row r="4" spans="1:9" ht="12.75" customHeight="1" x14ac:dyDescent="0.2">
      <c r="A4" s="157" t="s">
        <v>2</v>
      </c>
      <c r="B4" s="157"/>
      <c r="C4" s="157"/>
      <c r="D4" s="157"/>
      <c r="E4" s="157"/>
      <c r="F4" s="157"/>
      <c r="G4" s="157"/>
    </row>
    <row r="5" spans="1:9" ht="12.75" customHeight="1" x14ac:dyDescent="0.2">
      <c r="A5" s="157" t="s">
        <v>3</v>
      </c>
      <c r="B5" s="157"/>
      <c r="C5" s="157"/>
      <c r="D5" s="157"/>
      <c r="E5" s="157"/>
      <c r="F5" s="157"/>
      <c r="G5" s="157"/>
    </row>
    <row r="6" spans="1:9" ht="12.75" customHeight="1" x14ac:dyDescent="0.2">
      <c r="A6" s="28"/>
      <c r="B6" s="28"/>
      <c r="C6" s="28"/>
      <c r="D6" s="28"/>
      <c r="E6" s="28"/>
      <c r="F6" s="28"/>
      <c r="G6" s="28"/>
    </row>
    <row r="7" spans="1:9" ht="12.75" customHeight="1" x14ac:dyDescent="0.2">
      <c r="A7" s="29" t="s">
        <v>106</v>
      </c>
      <c r="B7" s="29"/>
      <c r="C7" s="29"/>
      <c r="D7" s="29"/>
      <c r="E7" s="29"/>
      <c r="F7" s="29"/>
      <c r="G7" s="29"/>
    </row>
    <row r="8" spans="1:9" ht="12.75" customHeight="1" x14ac:dyDescent="0.2">
      <c r="A8" s="29" t="s">
        <v>122</v>
      </c>
      <c r="B8" s="29"/>
      <c r="C8" s="29"/>
      <c r="D8" s="29"/>
      <c r="E8" s="29"/>
      <c r="F8" s="29"/>
      <c r="G8" s="29"/>
    </row>
    <row r="9" spans="1:9" ht="12.75" customHeight="1" x14ac:dyDescent="0.2">
      <c r="A9" s="157" t="s">
        <v>196</v>
      </c>
      <c r="B9" s="157"/>
      <c r="C9" s="157"/>
      <c r="D9" s="157"/>
      <c r="E9" s="157"/>
      <c r="F9" s="157"/>
      <c r="G9" s="157"/>
    </row>
    <row r="10" spans="1:9" ht="12.75" customHeight="1" x14ac:dyDescent="0.2">
      <c r="A10" s="28"/>
      <c r="B10" s="28"/>
      <c r="C10" s="28"/>
      <c r="D10" s="28"/>
      <c r="E10" s="28"/>
      <c r="F10" s="28"/>
      <c r="G10" s="28"/>
    </row>
    <row r="11" spans="1:9" ht="12.75" customHeight="1" x14ac:dyDescent="0.2">
      <c r="A11" s="31"/>
      <c r="B11" s="31"/>
      <c r="C11" s="31"/>
      <c r="D11" s="31"/>
      <c r="E11" s="31"/>
      <c r="F11" s="27"/>
      <c r="G11" s="31" t="s">
        <v>22</v>
      </c>
    </row>
    <row r="12" spans="1:9" ht="12.75" customHeight="1" x14ac:dyDescent="0.2">
      <c r="A12" s="156" t="s">
        <v>153</v>
      </c>
      <c r="B12" s="156" t="s">
        <v>21</v>
      </c>
      <c r="C12" s="159" t="s">
        <v>22</v>
      </c>
      <c r="D12" s="156" t="s">
        <v>7</v>
      </c>
      <c r="E12" s="156"/>
      <c r="F12" s="156"/>
      <c r="G12" s="156"/>
      <c r="H12" s="49"/>
      <c r="I12" s="49"/>
    </row>
    <row r="13" spans="1:9" ht="12.75" customHeight="1" x14ac:dyDescent="0.2">
      <c r="A13" s="156"/>
      <c r="B13" s="156"/>
      <c r="C13" s="160"/>
      <c r="D13" s="19" t="s">
        <v>23</v>
      </c>
      <c r="E13" s="19" t="s">
        <v>150</v>
      </c>
      <c r="F13" s="19" t="s">
        <v>8</v>
      </c>
      <c r="G13" s="19" t="s">
        <v>151</v>
      </c>
      <c r="H13" s="49"/>
      <c r="I13" s="49"/>
    </row>
    <row r="14" spans="1:9" ht="12.75" customHeight="1" x14ac:dyDescent="0.2">
      <c r="A14" s="158">
        <v>2011</v>
      </c>
      <c r="B14" s="42" t="s">
        <v>9</v>
      </c>
      <c r="C14" s="44">
        <v>148159.98586541874</v>
      </c>
      <c r="D14" s="48" t="s">
        <v>160</v>
      </c>
      <c r="E14" s="48" t="s">
        <v>160</v>
      </c>
      <c r="F14" s="48" t="s">
        <v>160</v>
      </c>
      <c r="G14" s="48" t="s">
        <v>160</v>
      </c>
      <c r="H14" s="67"/>
      <c r="I14" s="51"/>
    </row>
    <row r="15" spans="1:9" ht="12.75" customHeight="1" x14ac:dyDescent="0.2">
      <c r="A15" s="158"/>
      <c r="B15" s="42" t="s">
        <v>10</v>
      </c>
      <c r="C15" s="44">
        <v>179139.56068712354</v>
      </c>
      <c r="D15" s="48">
        <v>20.909542236218304</v>
      </c>
      <c r="E15" s="48" t="s">
        <v>160</v>
      </c>
      <c r="F15" s="48" t="s">
        <v>160</v>
      </c>
      <c r="G15" s="48" t="s">
        <v>160</v>
      </c>
      <c r="H15" s="68"/>
      <c r="I15" s="51"/>
    </row>
    <row r="16" spans="1:9" ht="12.75" customHeight="1" x14ac:dyDescent="0.2">
      <c r="A16" s="158"/>
      <c r="B16" s="42" t="s">
        <v>11</v>
      </c>
      <c r="C16" s="44">
        <v>206036.28530146618</v>
      </c>
      <c r="D16" s="48">
        <v>15.014396882059543</v>
      </c>
      <c r="E16" s="48" t="s">
        <v>160</v>
      </c>
      <c r="F16" s="48" t="s">
        <v>160</v>
      </c>
      <c r="G16" s="48" t="s">
        <v>160</v>
      </c>
      <c r="H16" s="68"/>
      <c r="I16" s="51"/>
    </row>
    <row r="17" spans="1:9" ht="12.75" customHeight="1" x14ac:dyDescent="0.2">
      <c r="A17" s="158"/>
      <c r="B17" s="42" t="s">
        <v>12</v>
      </c>
      <c r="C17" s="44">
        <v>170513.6479993074</v>
      </c>
      <c r="D17" s="48">
        <v>-17.240961828729883</v>
      </c>
      <c r="E17" s="48" t="s">
        <v>160</v>
      </c>
      <c r="F17" s="48" t="s">
        <v>160</v>
      </c>
      <c r="G17" s="48" t="s">
        <v>160</v>
      </c>
      <c r="H17" s="68"/>
      <c r="I17" s="51"/>
    </row>
    <row r="18" spans="1:9" ht="12.75" customHeight="1" x14ac:dyDescent="0.2">
      <c r="A18" s="158"/>
      <c r="B18" s="42" t="s">
        <v>13</v>
      </c>
      <c r="C18" s="44">
        <v>194368.02332166312</v>
      </c>
      <c r="D18" s="48">
        <v>13.989716132548292</v>
      </c>
      <c r="E18" s="48" t="s">
        <v>160</v>
      </c>
      <c r="F18" s="48" t="s">
        <v>160</v>
      </c>
      <c r="G18" s="48" t="s">
        <v>160</v>
      </c>
      <c r="H18" s="68"/>
      <c r="I18" s="51"/>
    </row>
    <row r="19" spans="1:9" ht="12.75" customHeight="1" x14ac:dyDescent="0.2">
      <c r="A19" s="158"/>
      <c r="B19" s="42" t="s">
        <v>14</v>
      </c>
      <c r="C19" s="44">
        <v>187038.96413506722</v>
      </c>
      <c r="D19" s="48">
        <v>-3.7707124152139504</v>
      </c>
      <c r="E19" s="48" t="s">
        <v>160</v>
      </c>
      <c r="F19" s="48" t="s">
        <v>160</v>
      </c>
      <c r="G19" s="48" t="s">
        <v>160</v>
      </c>
      <c r="H19" s="68"/>
      <c r="I19" s="51"/>
    </row>
    <row r="20" spans="1:9" ht="12.75" customHeight="1" x14ac:dyDescent="0.2">
      <c r="A20" s="158"/>
      <c r="B20" s="42" t="s">
        <v>15</v>
      </c>
      <c r="C20" s="44">
        <v>198350.9277165618</v>
      </c>
      <c r="D20" s="48">
        <v>6.0479182152259003</v>
      </c>
      <c r="E20" s="48" t="s">
        <v>160</v>
      </c>
      <c r="F20" s="48" t="s">
        <v>160</v>
      </c>
      <c r="G20" s="48" t="s">
        <v>160</v>
      </c>
      <c r="H20" s="68"/>
      <c r="I20" s="51"/>
    </row>
    <row r="21" spans="1:9" ht="12.75" customHeight="1" x14ac:dyDescent="0.2">
      <c r="A21" s="158"/>
      <c r="B21" s="42" t="s">
        <v>16</v>
      </c>
      <c r="C21" s="44">
        <v>205243.20013161495</v>
      </c>
      <c r="D21" s="48">
        <v>3.4747870828726546</v>
      </c>
      <c r="E21" s="48" t="s">
        <v>160</v>
      </c>
      <c r="F21" s="48" t="s">
        <v>160</v>
      </c>
      <c r="G21" s="48" t="s">
        <v>160</v>
      </c>
      <c r="H21" s="68"/>
      <c r="I21" s="51"/>
    </row>
    <row r="22" spans="1:9" ht="12.75" customHeight="1" x14ac:dyDescent="0.2">
      <c r="A22" s="158"/>
      <c r="B22" s="42" t="s">
        <v>17</v>
      </c>
      <c r="C22" s="44">
        <v>183007.24891758573</v>
      </c>
      <c r="D22" s="48">
        <v>-10.833952696006556</v>
      </c>
      <c r="E22" s="48" t="s">
        <v>160</v>
      </c>
      <c r="F22" s="48" t="s">
        <v>160</v>
      </c>
      <c r="G22" s="48" t="s">
        <v>160</v>
      </c>
      <c r="H22" s="68"/>
      <c r="I22" s="51"/>
    </row>
    <row r="23" spans="1:9" ht="12.75" customHeight="1" x14ac:dyDescent="0.2">
      <c r="A23" s="158"/>
      <c r="B23" s="42" t="s">
        <v>18</v>
      </c>
      <c r="C23" s="44">
        <v>171839.53969105275</v>
      </c>
      <c r="D23" s="48">
        <v>-6.1023316248867143</v>
      </c>
      <c r="E23" s="48" t="s">
        <v>160</v>
      </c>
      <c r="F23" s="48" t="s">
        <v>160</v>
      </c>
      <c r="G23" s="48" t="s">
        <v>160</v>
      </c>
      <c r="H23" s="68"/>
      <c r="I23" s="51"/>
    </row>
    <row r="24" spans="1:9" ht="12.75" customHeight="1" x14ac:dyDescent="0.2">
      <c r="A24" s="158"/>
      <c r="B24" s="42" t="s">
        <v>19</v>
      </c>
      <c r="C24" s="44">
        <v>171190.86449260122</v>
      </c>
      <c r="D24" s="48">
        <v>-0.37748890599786922</v>
      </c>
      <c r="E24" s="48" t="s">
        <v>160</v>
      </c>
      <c r="F24" s="48" t="s">
        <v>160</v>
      </c>
      <c r="G24" s="48" t="s">
        <v>160</v>
      </c>
      <c r="H24" s="68"/>
      <c r="I24" s="51"/>
    </row>
    <row r="25" spans="1:9" ht="12.75" customHeight="1" x14ac:dyDescent="0.2">
      <c r="A25" s="158"/>
      <c r="B25" s="42" t="s">
        <v>20</v>
      </c>
      <c r="C25" s="44">
        <v>156946.20818160402</v>
      </c>
      <c r="D25" s="48">
        <v>-8.3209208348923642</v>
      </c>
      <c r="E25" s="48" t="s">
        <v>160</v>
      </c>
      <c r="F25" s="48" t="s">
        <v>160</v>
      </c>
      <c r="G25" s="48" t="s">
        <v>160</v>
      </c>
      <c r="H25" s="68"/>
      <c r="I25" s="51"/>
    </row>
    <row r="26" spans="1:9" ht="12.75" customHeight="1" x14ac:dyDescent="0.2">
      <c r="A26" s="158">
        <v>2012</v>
      </c>
      <c r="B26" s="42" t="s">
        <v>9</v>
      </c>
      <c r="C26" s="44">
        <v>155025.10445847461</v>
      </c>
      <c r="D26" s="48">
        <f t="shared" ref="D26:D89" si="0">100*(C26/C25-1)</f>
        <v>-1.2240523332086362</v>
      </c>
      <c r="E26" s="48">
        <f>100*(SUM(C26)/SUM(C14)-1)</f>
        <v>4.6335848056112905</v>
      </c>
      <c r="F26" s="48">
        <v>4.6335848056112905</v>
      </c>
      <c r="G26" s="48" t="s">
        <v>160</v>
      </c>
      <c r="H26" s="68"/>
      <c r="I26" s="51"/>
    </row>
    <row r="27" spans="1:9" ht="12.75" customHeight="1" x14ac:dyDescent="0.2">
      <c r="A27" s="158"/>
      <c r="B27" s="42" t="s">
        <v>10</v>
      </c>
      <c r="C27" s="44">
        <v>162570.82090165469</v>
      </c>
      <c r="D27" s="48">
        <f t="shared" si="0"/>
        <v>4.8674158095479925</v>
      </c>
      <c r="E27" s="48">
        <f>100*(SUM(C26:C27)/SUM(C14:C15)-1)</f>
        <v>-2.9647524094125743</v>
      </c>
      <c r="F27" s="48">
        <v>-9.2490680014600475</v>
      </c>
      <c r="G27" s="48" t="s">
        <v>160</v>
      </c>
      <c r="H27" s="68"/>
      <c r="I27" s="51"/>
    </row>
    <row r="28" spans="1:9" ht="12.75" customHeight="1" x14ac:dyDescent="0.2">
      <c r="A28" s="158"/>
      <c r="B28" s="42" t="s">
        <v>11</v>
      </c>
      <c r="C28" s="44">
        <v>180520.80848309729</v>
      </c>
      <c r="D28" s="48">
        <f t="shared" si="0"/>
        <v>11.04133415940689</v>
      </c>
      <c r="E28" s="48">
        <f>100*(SUM(C26:C28)/SUM(C14:C16)-1)</f>
        <v>-6.6035499411977172</v>
      </c>
      <c r="F28" s="48">
        <v>-12.383972454674863</v>
      </c>
      <c r="G28" s="48" t="s">
        <v>160</v>
      </c>
      <c r="H28" s="68"/>
      <c r="I28" s="51"/>
    </row>
    <row r="29" spans="1:9" ht="12.75" customHeight="1" x14ac:dyDescent="0.2">
      <c r="A29" s="158"/>
      <c r="B29" s="42" t="s">
        <v>12</v>
      </c>
      <c r="C29" s="44">
        <v>159828.62405328013</v>
      </c>
      <c r="D29" s="48">
        <f t="shared" si="0"/>
        <v>-11.462492664248526</v>
      </c>
      <c r="E29" s="48">
        <f>100*(SUM(C26:C29)/SUM(C14:C17)-1)</f>
        <v>-6.5218662897038033</v>
      </c>
      <c r="F29" s="48">
        <v>-6.2663746107119112</v>
      </c>
      <c r="G29" s="48" t="s">
        <v>160</v>
      </c>
      <c r="H29" s="68"/>
      <c r="I29" s="51"/>
    </row>
    <row r="30" spans="1:9" ht="12.75" customHeight="1" x14ac:dyDescent="0.2">
      <c r="A30" s="158"/>
      <c r="B30" s="42" t="s">
        <v>13</v>
      </c>
      <c r="C30" s="44">
        <v>175946.7109892962</v>
      </c>
      <c r="D30" s="48">
        <f t="shared" si="0"/>
        <v>10.084605953088221</v>
      </c>
      <c r="E30" s="48">
        <f>100*(SUM(C26:C30)/SUM(C14:C18)-1)</f>
        <v>-7.1614541090327499</v>
      </c>
      <c r="F30" s="48">
        <v>-9.4775426623962549</v>
      </c>
      <c r="G30" s="48" t="s">
        <v>160</v>
      </c>
      <c r="H30" s="68"/>
      <c r="I30" s="51"/>
    </row>
    <row r="31" spans="1:9" ht="12.75" customHeight="1" x14ac:dyDescent="0.2">
      <c r="A31" s="158"/>
      <c r="B31" s="42" t="s">
        <v>14</v>
      </c>
      <c r="C31" s="44">
        <v>163176.99755934076</v>
      </c>
      <c r="D31" s="48">
        <f t="shared" si="0"/>
        <v>-7.2577164745820655</v>
      </c>
      <c r="E31" s="48">
        <f>100*(SUM(C26:C31)/SUM(C14:C19)-1)</f>
        <v>-8.125950272702509</v>
      </c>
      <c r="F31" s="48">
        <v>-12.757751672798467</v>
      </c>
      <c r="G31" s="48" t="s">
        <v>160</v>
      </c>
      <c r="H31" s="68"/>
      <c r="I31" s="51"/>
    </row>
    <row r="32" spans="1:9" ht="12.75" customHeight="1" x14ac:dyDescent="0.2">
      <c r="A32" s="158"/>
      <c r="B32" s="42" t="s">
        <v>15</v>
      </c>
      <c r="C32" s="44">
        <v>159350.97946257118</v>
      </c>
      <c r="D32" s="48">
        <f t="shared" si="0"/>
        <v>-2.3447043112667987</v>
      </c>
      <c r="E32" s="48">
        <f>100*(SUM(C26:C32)/SUM(C14:C20)-1)</f>
        <v>-9.9085865048523338</v>
      </c>
      <c r="F32" s="48">
        <v>-19.662095208206189</v>
      </c>
      <c r="G32" s="48" t="s">
        <v>160</v>
      </c>
      <c r="H32" s="68"/>
      <c r="I32" s="51"/>
    </row>
    <row r="33" spans="1:9" ht="12.75" customHeight="1" x14ac:dyDescent="0.2">
      <c r="A33" s="158"/>
      <c r="B33" s="42" t="s">
        <v>16</v>
      </c>
      <c r="C33" s="44">
        <v>164677.6500521682</v>
      </c>
      <c r="D33" s="48">
        <f t="shared" si="0"/>
        <v>3.3427284900047649</v>
      </c>
      <c r="E33" s="48">
        <f>100*(SUM(C26:C33)/SUM(C14:C21)-1)</f>
        <v>-11.267275557660128</v>
      </c>
      <c r="F33" s="48">
        <v>-19.764625601936416</v>
      </c>
      <c r="G33" s="48" t="s">
        <v>160</v>
      </c>
      <c r="H33" s="68"/>
      <c r="I33" s="51"/>
    </row>
    <row r="34" spans="1:9" ht="12.75" customHeight="1" x14ac:dyDescent="0.2">
      <c r="A34" s="158"/>
      <c r="B34" s="42" t="s">
        <v>17</v>
      </c>
      <c r="C34" s="44">
        <v>156801.10497251331</v>
      </c>
      <c r="D34" s="48">
        <f t="shared" si="0"/>
        <v>-4.7830079413688997</v>
      </c>
      <c r="E34" s="48">
        <f>100*(SUM(C26:C34)/SUM(C14:C22)-1)</f>
        <v>-11.601407609546566</v>
      </c>
      <c r="F34" s="48">
        <v>-14.319730010735221</v>
      </c>
      <c r="G34" s="48" t="s">
        <v>160</v>
      </c>
      <c r="H34" s="68"/>
      <c r="I34" s="51"/>
    </row>
    <row r="35" spans="1:9" ht="12.75" customHeight="1" x14ac:dyDescent="0.2">
      <c r="A35" s="158"/>
      <c r="B35" s="42" t="s">
        <v>18</v>
      </c>
      <c r="C35" s="44">
        <v>158783.86886095369</v>
      </c>
      <c r="D35" s="48">
        <f t="shared" si="0"/>
        <v>1.264508874977599</v>
      </c>
      <c r="E35" s="48">
        <f>100*(SUM(C26:C35)/SUM(C14:C23)-1)</f>
        <v>-11.228237117230099</v>
      </c>
      <c r="F35" s="48">
        <v>-7.5975941588132816</v>
      </c>
      <c r="G35" s="48" t="s">
        <v>160</v>
      </c>
      <c r="H35" s="68"/>
      <c r="I35" s="51"/>
    </row>
    <row r="36" spans="1:9" ht="12.75" customHeight="1" x14ac:dyDescent="0.2">
      <c r="A36" s="158"/>
      <c r="B36" s="42" t="s">
        <v>19</v>
      </c>
      <c r="C36" s="44">
        <v>157247.21383042814</v>
      </c>
      <c r="D36" s="48">
        <f t="shared" si="0"/>
        <v>-0.96776520281868228</v>
      </c>
      <c r="E36" s="48">
        <f>100*(SUM(C26:C36)/SUM(C14:C24)-1)</f>
        <v>-10.966283853536607</v>
      </c>
      <c r="F36" s="48">
        <v>-8.1450903957411391</v>
      </c>
      <c r="G36" s="48" t="s">
        <v>160</v>
      </c>
      <c r="H36" s="68"/>
      <c r="I36" s="51"/>
    </row>
    <row r="37" spans="1:9" ht="12.75" customHeight="1" x14ac:dyDescent="0.2">
      <c r="A37" s="158"/>
      <c r="B37" s="42" t="s">
        <v>20</v>
      </c>
      <c r="C37" s="44">
        <v>138690.96458704921</v>
      </c>
      <c r="D37" s="48">
        <f t="shared" si="0"/>
        <v>-11.800685551980317</v>
      </c>
      <c r="E37" s="48">
        <f>100*(SUM(C26:C37)/SUM(C14:C25)-1)</f>
        <v>-11.014357356786409</v>
      </c>
      <c r="F37" s="48">
        <v>-11.631528920680568</v>
      </c>
      <c r="G37" s="48">
        <v>-11.014357356786409</v>
      </c>
      <c r="H37" s="68"/>
      <c r="I37" s="51"/>
    </row>
    <row r="38" spans="1:9" ht="12.75" customHeight="1" x14ac:dyDescent="0.2">
      <c r="A38" s="158">
        <v>2013</v>
      </c>
      <c r="B38" s="42" t="s">
        <v>9</v>
      </c>
      <c r="C38" s="44">
        <v>132464.74962792185</v>
      </c>
      <c r="D38" s="48">
        <f t="shared" si="0"/>
        <v>-4.4892722302897319</v>
      </c>
      <c r="E38" s="48">
        <f>100*(SUM(C38)/SUM(C26)-1)</f>
        <v>-14.552710613780517</v>
      </c>
      <c r="F38" s="48">
        <v>-14.55271061378054</v>
      </c>
      <c r="G38" s="48">
        <v>-12.330248958241086</v>
      </c>
      <c r="H38" s="68"/>
      <c r="I38" s="51"/>
    </row>
    <row r="39" spans="1:9" ht="12.75" customHeight="1" x14ac:dyDescent="0.2">
      <c r="A39" s="158"/>
      <c r="B39" s="42" t="s">
        <v>10</v>
      </c>
      <c r="C39" s="44">
        <v>145952.86904102305</v>
      </c>
      <c r="D39" s="48">
        <f t="shared" si="0"/>
        <v>10.182421701613276</v>
      </c>
      <c r="E39" s="48">
        <f>100*(SUM(C38:C39)/SUM(C26:C27)-1)</f>
        <v>-12.335897145644804</v>
      </c>
      <c r="F39" s="48">
        <v>-10.221976962695212</v>
      </c>
      <c r="G39" s="48">
        <v>-12.427013636208118</v>
      </c>
      <c r="H39" s="68"/>
      <c r="I39" s="51"/>
    </row>
    <row r="40" spans="1:9" ht="12.75" customHeight="1" x14ac:dyDescent="0.2">
      <c r="A40" s="158"/>
      <c r="B40" s="42" t="s">
        <v>11</v>
      </c>
      <c r="C40" s="44">
        <v>144335.36800433812</v>
      </c>
      <c r="D40" s="48">
        <f t="shared" si="0"/>
        <v>-1.1082351770901444</v>
      </c>
      <c r="E40" s="48">
        <f>100*(SUM(C38:C40)/SUM(C26:C28)-1)</f>
        <v>-15.129736073806143</v>
      </c>
      <c r="F40" s="48">
        <v>-20.045024605652216</v>
      </c>
      <c r="G40" s="48">
        <v>-13.074803393467981</v>
      </c>
      <c r="H40" s="68"/>
      <c r="I40" s="51"/>
    </row>
    <row r="41" spans="1:9" ht="12.75" customHeight="1" x14ac:dyDescent="0.2">
      <c r="A41" s="158"/>
      <c r="B41" s="42" t="s">
        <v>12</v>
      </c>
      <c r="C41" s="44">
        <v>178354.27130684745</v>
      </c>
      <c r="D41" s="48">
        <f t="shared" si="0"/>
        <v>23.569346704743133</v>
      </c>
      <c r="E41" s="48">
        <f>100*(SUM(C38:C41)/SUM(C26:C29)-1)</f>
        <v>-8.6387264890949833</v>
      </c>
      <c r="F41" s="48">
        <v>11.590944590370533</v>
      </c>
      <c r="G41" s="48">
        <v>-11.766499688734678</v>
      </c>
      <c r="H41" s="68"/>
      <c r="I41" s="51"/>
    </row>
    <row r="42" spans="1:9" ht="12.75" customHeight="1" x14ac:dyDescent="0.2">
      <c r="A42" s="158"/>
      <c r="B42" s="42" t="s">
        <v>13</v>
      </c>
      <c r="C42" s="44">
        <v>178307.65938324964</v>
      </c>
      <c r="D42" s="48">
        <f t="shared" si="0"/>
        <v>-2.6134458825277651E-2</v>
      </c>
      <c r="E42" s="48">
        <f>100*(SUM(C38:C42)/SUM(C26:C30)-1)</f>
        <v>-6.5328780012516514</v>
      </c>
      <c r="F42" s="48">
        <v>1.3418542356822272</v>
      </c>
      <c r="G42" s="48">
        <v>-10.883242873583999</v>
      </c>
      <c r="H42" s="68"/>
      <c r="I42" s="51"/>
    </row>
    <row r="43" spans="1:9" ht="12.75" customHeight="1" x14ac:dyDescent="0.2">
      <c r="A43" s="158"/>
      <c r="B43" s="42" t="s">
        <v>14</v>
      </c>
      <c r="C43" s="44">
        <v>174964.30468213017</v>
      </c>
      <c r="D43" s="48">
        <f t="shared" si="0"/>
        <v>-1.8750482804181456</v>
      </c>
      <c r="E43" s="48">
        <f>100*(SUM(C38:C43)/SUM(C26:C31)-1)</f>
        <v>-4.2815333296654989</v>
      </c>
      <c r="F43" s="48">
        <v>7.2236328030872432</v>
      </c>
      <c r="G43" s="48">
        <v>-9.2969704848311689</v>
      </c>
      <c r="H43" s="68"/>
      <c r="I43" s="51"/>
    </row>
    <row r="44" spans="1:9" ht="12.75" customHeight="1" x14ac:dyDescent="0.2">
      <c r="A44" s="158"/>
      <c r="B44" s="42" t="s">
        <v>15</v>
      </c>
      <c r="C44" s="44">
        <v>167197.47080085907</v>
      </c>
      <c r="D44" s="48">
        <f t="shared" si="0"/>
        <v>-4.4390962461638424</v>
      </c>
      <c r="E44" s="48">
        <f>100*(SUM(C38:C44)/SUM(C26:C32)-1)</f>
        <v>-3.0130360663192746</v>
      </c>
      <c r="F44" s="48">
        <v>4.924030818480718</v>
      </c>
      <c r="G44" s="48">
        <v>-7.1831276725812687</v>
      </c>
      <c r="H44" s="68"/>
      <c r="I44" s="51"/>
    </row>
    <row r="45" spans="1:9" ht="12.75" customHeight="1" x14ac:dyDescent="0.2">
      <c r="A45" s="158"/>
      <c r="B45" s="42" t="s">
        <v>16</v>
      </c>
      <c r="C45" s="44">
        <v>158329.87775278094</v>
      </c>
      <c r="D45" s="48">
        <f t="shared" si="0"/>
        <v>-5.3036645863141612</v>
      </c>
      <c r="E45" s="48">
        <f>100*(SUM(C38:C45)/SUM(C26:C33)-1)</f>
        <v>-3.1179469532572335</v>
      </c>
      <c r="F45" s="48">
        <v>-3.8546653400606146</v>
      </c>
      <c r="G45" s="48">
        <v>-5.6211202575818131</v>
      </c>
      <c r="H45" s="68"/>
      <c r="I45" s="51"/>
    </row>
    <row r="46" spans="1:9" ht="12.75" customHeight="1" x14ac:dyDescent="0.2">
      <c r="A46" s="158"/>
      <c r="B46" s="42" t="s">
        <v>17</v>
      </c>
      <c r="C46" s="44">
        <v>159646.87308986581</v>
      </c>
      <c r="D46" s="48">
        <f t="shared" si="0"/>
        <v>0.83180468258887696</v>
      </c>
      <c r="E46" s="48">
        <f>100*(SUM(C38:C46)/SUM(C26:C34)-1)</f>
        <v>-2.5945861258692693</v>
      </c>
      <c r="F46" s="48">
        <v>1.8148903465006638</v>
      </c>
      <c r="G46" s="48">
        <v>-4.2267537059284983</v>
      </c>
      <c r="H46" s="68"/>
      <c r="I46" s="51"/>
    </row>
    <row r="47" spans="1:9" ht="12.75" customHeight="1" x14ac:dyDescent="0.2">
      <c r="A47" s="158"/>
      <c r="B47" s="42" t="s">
        <v>18</v>
      </c>
      <c r="C47" s="44">
        <v>185534.22176085983</v>
      </c>
      <c r="D47" s="48">
        <f t="shared" si="0"/>
        <v>16.215380965477433</v>
      </c>
      <c r="E47" s="48">
        <f>100*(SUM(C38:C47)/SUM(C26:C35)-1)</f>
        <v>-0.70844547678495795</v>
      </c>
      <c r="F47" s="48">
        <v>16.847021735772994</v>
      </c>
      <c r="G47" s="48">
        <v>-2.228901596092614</v>
      </c>
      <c r="H47" s="68"/>
      <c r="I47" s="51"/>
    </row>
    <row r="48" spans="1:9" ht="12.75" customHeight="1" x14ac:dyDescent="0.2">
      <c r="A48" s="158"/>
      <c r="B48" s="42" t="s">
        <v>19</v>
      </c>
      <c r="C48" s="44">
        <v>170469.79426076755</v>
      </c>
      <c r="D48" s="48">
        <f t="shared" si="0"/>
        <v>-8.1194872606894286</v>
      </c>
      <c r="E48" s="48">
        <f>100*(SUM(C38:C48)/SUM(C26:C36)-1)</f>
        <v>9.0726850682543159E-2</v>
      </c>
      <c r="F48" s="48">
        <v>8.4087851913219538</v>
      </c>
      <c r="G48" s="48">
        <v>-0.85231797024595268</v>
      </c>
      <c r="H48" s="68"/>
      <c r="I48" s="51"/>
    </row>
    <row r="49" spans="1:9" ht="12.75" customHeight="1" x14ac:dyDescent="0.2">
      <c r="A49" s="158"/>
      <c r="B49" s="42" t="s">
        <v>20</v>
      </c>
      <c r="C49" s="44">
        <v>157180.78514105326</v>
      </c>
      <c r="D49" s="48">
        <f t="shared" si="0"/>
        <v>-7.7955212988560891</v>
      </c>
      <c r="E49" s="48">
        <f>100*(SUM(C38:C49)/SUM(C26:C37)-1)</f>
        <v>1.0409386124284881</v>
      </c>
      <c r="F49" s="48">
        <v>13.331669160321491</v>
      </c>
      <c r="G49" s="48">
        <v>1.0409386124284881</v>
      </c>
      <c r="H49" s="68"/>
      <c r="I49" s="51"/>
    </row>
    <row r="50" spans="1:9" ht="12.75" customHeight="1" x14ac:dyDescent="0.2">
      <c r="A50" s="158">
        <v>2014</v>
      </c>
      <c r="B50" s="42" t="s">
        <v>9</v>
      </c>
      <c r="C50" s="44">
        <v>153809.3390597314</v>
      </c>
      <c r="D50" s="48">
        <f t="shared" si="0"/>
        <v>-2.1449479834932395</v>
      </c>
      <c r="E50" s="48">
        <f>100*(SUM(C50)/SUM(C38)-1)</f>
        <v>16.113410920085556</v>
      </c>
      <c r="F50" s="48">
        <v>16.113410920085556</v>
      </c>
      <c r="G50" s="48">
        <v>3.3518488615996773</v>
      </c>
      <c r="H50" s="68"/>
      <c r="I50" s="51"/>
    </row>
    <row r="51" spans="1:9" ht="12.75" customHeight="1" x14ac:dyDescent="0.2">
      <c r="A51" s="158"/>
      <c r="B51" s="42" t="s">
        <v>10</v>
      </c>
      <c r="C51" s="44">
        <v>181531.14241509754</v>
      </c>
      <c r="D51" s="48">
        <f t="shared" si="0"/>
        <v>18.023485130899928</v>
      </c>
      <c r="E51" s="48">
        <f>100*(SUM(C50:C51)/SUM(C38:C39)-1)</f>
        <v>20.445136725908377</v>
      </c>
      <c r="F51" s="48">
        <v>24.376549503850114</v>
      </c>
      <c r="G51" s="48">
        <v>6.1379505102205201</v>
      </c>
      <c r="H51" s="68"/>
      <c r="I51" s="51"/>
    </row>
    <row r="52" spans="1:9" ht="12.75" customHeight="1" x14ac:dyDescent="0.2">
      <c r="A52" s="158"/>
      <c r="B52" s="42" t="s">
        <v>11</v>
      </c>
      <c r="C52" s="44">
        <v>198115.76417377114</v>
      </c>
      <c r="D52" s="48">
        <f t="shared" si="0"/>
        <v>9.1359650680490123</v>
      </c>
      <c r="E52" s="48">
        <f>100*(SUM(C50:C52)/SUM(C38:C40)-1)</f>
        <v>26.186274837810195</v>
      </c>
      <c r="F52" s="48">
        <v>37.260719193799105</v>
      </c>
      <c r="G52" s="48">
        <v>11.101554150503759</v>
      </c>
      <c r="H52" s="68"/>
      <c r="I52" s="51"/>
    </row>
    <row r="53" spans="1:9" ht="12.75" customHeight="1" x14ac:dyDescent="0.2">
      <c r="A53" s="158"/>
      <c r="B53" s="42" t="s">
        <v>12</v>
      </c>
      <c r="C53" s="44">
        <v>184033.99272324829</v>
      </c>
      <c r="D53" s="48">
        <f t="shared" si="0"/>
        <v>-7.1078500538561133</v>
      </c>
      <c r="E53" s="48">
        <f>100*(SUM(C50:C53)/SUM(C38:C41)-1)</f>
        <v>19.361433229536029</v>
      </c>
      <c r="F53" s="48">
        <v>3.1845166223292836</v>
      </c>
      <c r="G53" s="48">
        <v>10.307082583244551</v>
      </c>
      <c r="H53" s="68"/>
      <c r="I53" s="51"/>
    </row>
    <row r="54" spans="1:9" ht="12.75" customHeight="1" x14ac:dyDescent="0.2">
      <c r="A54" s="158"/>
      <c r="B54" s="42" t="s">
        <v>13</v>
      </c>
      <c r="C54" s="44">
        <v>198114.14513416754</v>
      </c>
      <c r="D54" s="48">
        <f t="shared" si="0"/>
        <v>7.6508433048524394</v>
      </c>
      <c r="E54" s="48">
        <f>100*(SUM(C50:C54)/SUM(C38:C42)-1)</f>
        <v>17.473294789294023</v>
      </c>
      <c r="F54" s="48">
        <v>11.108039788883303</v>
      </c>
      <c r="G54" s="48">
        <v>11.222997190129178</v>
      </c>
      <c r="H54" s="68"/>
      <c r="I54" s="51"/>
    </row>
    <row r="55" spans="1:9" ht="12.75" customHeight="1" x14ac:dyDescent="0.2">
      <c r="A55" s="158"/>
      <c r="B55" s="42" t="s">
        <v>14</v>
      </c>
      <c r="C55" s="44">
        <v>182690.59866269073</v>
      </c>
      <c r="D55" s="48">
        <f t="shared" si="0"/>
        <v>-7.7851818511149862</v>
      </c>
      <c r="E55" s="48">
        <f>100*(SUM(C50:C55)/SUM(C38:C43)-1)</f>
        <v>15.079515228207008</v>
      </c>
      <c r="F55" s="48">
        <v>4.4159258624766125</v>
      </c>
      <c r="G55" s="48">
        <v>10.938124235584553</v>
      </c>
      <c r="H55" s="68"/>
      <c r="I55" s="51"/>
    </row>
    <row r="56" spans="1:9" ht="12.75" customHeight="1" x14ac:dyDescent="0.2">
      <c r="A56" s="158"/>
      <c r="B56" s="42" t="s">
        <v>15</v>
      </c>
      <c r="C56" s="44">
        <v>198646.87938810306</v>
      </c>
      <c r="D56" s="48">
        <f t="shared" si="0"/>
        <v>8.7340458908195195</v>
      </c>
      <c r="E56" s="48">
        <f>100*(SUM(C50:C56)/SUM(C38:C44)-1)</f>
        <v>15.635593163530647</v>
      </c>
      <c r="F56" s="48">
        <v>18.809739427638746</v>
      </c>
      <c r="G56" s="48">
        <v>12.13661343341586</v>
      </c>
      <c r="H56" s="68"/>
      <c r="I56" s="51"/>
    </row>
    <row r="57" spans="1:9" ht="12.75" customHeight="1" x14ac:dyDescent="0.2">
      <c r="A57" s="158"/>
      <c r="B57" s="42" t="s">
        <v>16</v>
      </c>
      <c r="C57" s="44">
        <v>173846.84937970585</v>
      </c>
      <c r="D57" s="48">
        <f t="shared" si="0"/>
        <v>-12.484480040557077</v>
      </c>
      <c r="E57" s="48">
        <f>100*(SUM(C50:C57)/SUM(C38:C45)-1)</f>
        <v>14.913755794535021</v>
      </c>
      <c r="F57" s="48">
        <v>9.8004064975994964</v>
      </c>
      <c r="G57" s="48">
        <v>13.333335058251834</v>
      </c>
      <c r="H57" s="68"/>
      <c r="I57" s="51"/>
    </row>
    <row r="58" spans="1:9" ht="12.75" customHeight="1" x14ac:dyDescent="0.2">
      <c r="A58" s="158"/>
      <c r="B58" s="42" t="s">
        <v>17</v>
      </c>
      <c r="C58" s="44">
        <v>174297.60156072353</v>
      </c>
      <c r="D58" s="48">
        <f t="shared" si="0"/>
        <v>0.25928119067213373</v>
      </c>
      <c r="E58" s="48">
        <f>100*(SUM(C50:C58)/SUM(C38:C46)-1)</f>
        <v>14.277543477755295</v>
      </c>
      <c r="F58" s="48">
        <v>9.176959239665635</v>
      </c>
      <c r="G58" s="48">
        <v>13.936495718352162</v>
      </c>
      <c r="H58" s="68"/>
      <c r="I58" s="51"/>
    </row>
    <row r="59" spans="1:9" ht="12.75" customHeight="1" x14ac:dyDescent="0.2">
      <c r="A59" s="158"/>
      <c r="B59" s="42" t="s">
        <v>18</v>
      </c>
      <c r="C59" s="44">
        <v>162222.63547689928</v>
      </c>
      <c r="D59" s="48">
        <f t="shared" si="0"/>
        <v>-6.9277867140457801</v>
      </c>
      <c r="E59" s="48">
        <f>100*(SUM(C50:C59)/SUM(C38:C47)-1)</f>
        <v>11.213012466857775</v>
      </c>
      <c r="F59" s="48">
        <v>-12.564574913843927</v>
      </c>
      <c r="G59" s="48">
        <v>11.136429225643369</v>
      </c>
      <c r="H59" s="68"/>
      <c r="I59" s="51"/>
    </row>
    <row r="60" spans="1:9" ht="12.75" customHeight="1" x14ac:dyDescent="0.2">
      <c r="A60" s="158"/>
      <c r="B60" s="42" t="s">
        <v>19</v>
      </c>
      <c r="C60" s="44">
        <v>155849.90815970281</v>
      </c>
      <c r="D60" s="48">
        <f t="shared" si="0"/>
        <v>-3.9283835442951776</v>
      </c>
      <c r="E60" s="48">
        <f>100*(SUM(C50:C60)/SUM(C38:C48)-1)</f>
        <v>9.3342262881527027</v>
      </c>
      <c r="F60" s="48">
        <v>-8.5762326190766203</v>
      </c>
      <c r="G60" s="48">
        <v>9.6208540040439487</v>
      </c>
      <c r="H60" s="68"/>
      <c r="I60" s="51"/>
    </row>
    <row r="61" spans="1:9" ht="12.75" customHeight="1" x14ac:dyDescent="0.2">
      <c r="A61" s="158"/>
      <c r="B61" s="42" t="s">
        <v>20</v>
      </c>
      <c r="C61" s="44">
        <v>148941.40838597534</v>
      </c>
      <c r="D61" s="48">
        <f t="shared" si="0"/>
        <v>-4.4327904041163606</v>
      </c>
      <c r="E61" s="48">
        <f>100*(SUM(C50:C61)/SUM(C38:C49)-1)</f>
        <v>8.1609514274773041</v>
      </c>
      <c r="F61" s="48">
        <v>-5.2419745503141115</v>
      </c>
      <c r="G61" s="48">
        <v>8.1609514274773005</v>
      </c>
      <c r="H61" s="68"/>
      <c r="I61" s="51"/>
    </row>
    <row r="62" spans="1:9" ht="12.75" customHeight="1" x14ac:dyDescent="0.2">
      <c r="A62" s="158">
        <v>2015</v>
      </c>
      <c r="B62" s="42" t="s">
        <v>9</v>
      </c>
      <c r="C62" s="44">
        <v>130138.63</v>
      </c>
      <c r="D62" s="48">
        <f t="shared" si="0"/>
        <v>-12.624278627236251</v>
      </c>
      <c r="E62" s="48">
        <f>100*(SUM(C62)/SUM(C50)-1)</f>
        <v>-15.389643570693023</v>
      </c>
      <c r="F62" s="48">
        <v>-15.389643570693025</v>
      </c>
      <c r="G62" s="48">
        <v>5.7923973194407949</v>
      </c>
      <c r="H62" s="68"/>
      <c r="I62" s="51"/>
    </row>
    <row r="63" spans="1:9" ht="12.75" customHeight="1" x14ac:dyDescent="0.2">
      <c r="A63" s="158"/>
      <c r="B63" s="42" t="s">
        <v>10</v>
      </c>
      <c r="C63" s="44">
        <v>155434.87435000003</v>
      </c>
      <c r="D63" s="48">
        <f t="shared" si="0"/>
        <v>19.437921199877415</v>
      </c>
      <c r="E63" s="48">
        <f>100*(SUM(C62:C63)/SUM(C50:C51)-1)</f>
        <v>-14.84073050350303</v>
      </c>
      <c r="F63" s="48">
        <v>-14.37564250294011</v>
      </c>
      <c r="G63" s="48">
        <v>2.6209483547602161</v>
      </c>
      <c r="H63" s="68"/>
      <c r="I63" s="51"/>
    </row>
    <row r="64" spans="1:9" ht="12.75" customHeight="1" x14ac:dyDescent="0.2">
      <c r="A64" s="158"/>
      <c r="B64" s="42" t="s">
        <v>11</v>
      </c>
      <c r="C64" s="44">
        <v>164146.57</v>
      </c>
      <c r="D64" s="48">
        <f t="shared" si="0"/>
        <v>5.6047239632873058</v>
      </c>
      <c r="E64" s="48">
        <f>100*(SUM(C62:C64)/SUM(C50:C52)-1)</f>
        <v>-15.69691459827034</v>
      </c>
      <c r="F64" s="48">
        <v>-17.146133885628657</v>
      </c>
      <c r="G64" s="48">
        <v>-1.6999469352894323</v>
      </c>
      <c r="H64" s="68"/>
      <c r="I64" s="51"/>
    </row>
    <row r="65" spans="1:9" ht="12.75" customHeight="1" x14ac:dyDescent="0.2">
      <c r="A65" s="158"/>
      <c r="B65" s="42" t="s">
        <v>12</v>
      </c>
      <c r="C65" s="44">
        <v>153975.26499999998</v>
      </c>
      <c r="D65" s="48">
        <f t="shared" si="0"/>
        <v>-6.196477331204675</v>
      </c>
      <c r="E65" s="48">
        <f>100*(SUM(C62:C65)/SUM(C50:C53)-1)</f>
        <v>-15.860132017973561</v>
      </c>
      <c r="F65" s="48">
        <v>-16.333247612820557</v>
      </c>
      <c r="G65" s="48">
        <v>-3.4225089802128821</v>
      </c>
      <c r="H65" s="68"/>
      <c r="I65" s="51"/>
    </row>
    <row r="66" spans="1:9" ht="12.75" customHeight="1" x14ac:dyDescent="0.2">
      <c r="A66" s="158"/>
      <c r="B66" s="42" t="s">
        <v>13</v>
      </c>
      <c r="C66" s="44">
        <v>187600.25999999998</v>
      </c>
      <c r="D66" s="48">
        <f t="shared" si="0"/>
        <v>21.837919876286627</v>
      </c>
      <c r="E66" s="48">
        <f>100*(SUM(C62:C66)/SUM(C50:C54)-1)</f>
        <v>-13.576691679873232</v>
      </c>
      <c r="F66" s="48">
        <v>-5.3069835710354312</v>
      </c>
      <c r="G66" s="48">
        <v>-4.8415380818703113</v>
      </c>
      <c r="H66" s="68"/>
      <c r="I66" s="51"/>
    </row>
    <row r="67" spans="1:9" ht="12.75" customHeight="1" x14ac:dyDescent="0.2">
      <c r="A67" s="158"/>
      <c r="B67" s="42" t="s">
        <v>14</v>
      </c>
      <c r="C67" s="44">
        <v>176891.16399999999</v>
      </c>
      <c r="D67" s="48">
        <f t="shared" si="0"/>
        <v>-5.7084654360287086</v>
      </c>
      <c r="E67" s="48">
        <f>100*(SUM(C62:C67)/SUM(C50:C55)-1)</f>
        <v>-11.846381976706599</v>
      </c>
      <c r="F67" s="48">
        <v>-3.1744570903719449</v>
      </c>
      <c r="G67" s="48">
        <v>-5.4688069181522678</v>
      </c>
      <c r="H67" s="68"/>
      <c r="I67" s="51"/>
    </row>
    <row r="68" spans="1:9" ht="12.75" customHeight="1" x14ac:dyDescent="0.2">
      <c r="A68" s="158"/>
      <c r="B68" s="42" t="s">
        <v>15</v>
      </c>
      <c r="C68" s="44">
        <v>185399.15000000002</v>
      </c>
      <c r="D68" s="48">
        <f t="shared" si="0"/>
        <v>4.8097292185832696</v>
      </c>
      <c r="E68" s="48">
        <f>100*(SUM(C62:C68)/SUM(C50:C56)-1)</f>
        <v>-11.05338276572625</v>
      </c>
      <c r="F68" s="48">
        <v>-6.6689843952798782</v>
      </c>
      <c r="G68" s="48">
        <v>-7.4883154753455443</v>
      </c>
      <c r="H68" s="68"/>
      <c r="I68" s="51"/>
    </row>
    <row r="69" spans="1:9" ht="12.75" customHeight="1" x14ac:dyDescent="0.2">
      <c r="A69" s="158"/>
      <c r="B69" s="42" t="s">
        <v>16</v>
      </c>
      <c r="C69" s="44">
        <v>167395.4</v>
      </c>
      <c r="D69" s="48">
        <f t="shared" si="0"/>
        <v>-9.7108050387501912</v>
      </c>
      <c r="E69" s="48">
        <f>100*(SUM(C62:C69)/SUM(C50:C57)-1)</f>
        <v>-10.185514511538962</v>
      </c>
      <c r="F69" s="48">
        <v>-3.710995857977835</v>
      </c>
      <c r="G69" s="48">
        <v>-8.4589379494900072</v>
      </c>
      <c r="H69" s="68"/>
      <c r="I69" s="51"/>
    </row>
    <row r="70" spans="1:9" ht="12.75" customHeight="1" x14ac:dyDescent="0.2">
      <c r="A70" s="158"/>
      <c r="B70" s="42" t="s">
        <v>17</v>
      </c>
      <c r="C70" s="44">
        <v>171312.13999999998</v>
      </c>
      <c r="D70" s="48">
        <f t="shared" si="0"/>
        <v>2.3398133998903115</v>
      </c>
      <c r="E70" s="48">
        <f>100*(SUM(C62:C70)/SUM(C50:C58)-1)</f>
        <v>-9.2878323761201198</v>
      </c>
      <c r="F70" s="48">
        <v>-1.7128529216642363</v>
      </c>
      <c r="G70" s="48">
        <v>-9.2186615030929602</v>
      </c>
      <c r="H70" s="68"/>
      <c r="I70" s="51"/>
    </row>
    <row r="71" spans="1:9" ht="12.75" customHeight="1" x14ac:dyDescent="0.2">
      <c r="A71" s="158"/>
      <c r="B71" s="42" t="s">
        <v>18</v>
      </c>
      <c r="C71" s="44">
        <v>155065.98000000001</v>
      </c>
      <c r="D71" s="48">
        <f t="shared" si="0"/>
        <v>-9.4833676118925236</v>
      </c>
      <c r="E71" s="48">
        <f>100*(SUM(C62:C71)/SUM(C50:C59)-1)</f>
        <v>-8.8501478844239863</v>
      </c>
      <c r="F71" s="48">
        <v>-4.4116256993731184</v>
      </c>
      <c r="G71" s="48">
        <v>-8.5626343326971011</v>
      </c>
      <c r="H71" s="68"/>
      <c r="I71" s="51"/>
    </row>
    <row r="72" spans="1:9" ht="12.75" customHeight="1" x14ac:dyDescent="0.2">
      <c r="A72" s="158"/>
      <c r="B72" s="42" t="s">
        <v>19</v>
      </c>
      <c r="C72" s="44">
        <v>157339.87000000002</v>
      </c>
      <c r="D72" s="48">
        <f t="shared" si="0"/>
        <v>1.4664015924060303</v>
      </c>
      <c r="E72" s="48">
        <f>100*(SUM(C62:C72)/SUM(C50:C60)-1)</f>
        <v>-8.0716622747434954</v>
      </c>
      <c r="F72" s="48">
        <v>0.95602356003341527</v>
      </c>
      <c r="G72" s="48">
        <v>-7.8618975136779738</v>
      </c>
      <c r="H72" s="68"/>
      <c r="I72" s="51"/>
    </row>
    <row r="73" spans="1:9" ht="12.75" customHeight="1" x14ac:dyDescent="0.2">
      <c r="A73" s="158"/>
      <c r="B73" s="42" t="s">
        <v>20</v>
      </c>
      <c r="C73" s="44">
        <v>166429.49999999997</v>
      </c>
      <c r="D73" s="48">
        <f t="shared" si="0"/>
        <v>5.7770671858315081</v>
      </c>
      <c r="E73" s="48">
        <f>100*(SUM(C62:C73)/SUM(C50:C61)-1)</f>
        <v>-6.6744682313586328</v>
      </c>
      <c r="F73" s="48">
        <v>11.741591410700906</v>
      </c>
      <c r="G73" s="48">
        <f t="shared" ref="G73:G135" si="1">100*(SUM(C62:C73)/SUM(C50:C61)-1)</f>
        <v>-6.6744682313586328</v>
      </c>
      <c r="H73" s="68"/>
      <c r="I73" s="51"/>
    </row>
    <row r="74" spans="1:9" ht="12.75" customHeight="1" x14ac:dyDescent="0.2">
      <c r="A74" s="158">
        <v>2016</v>
      </c>
      <c r="B74" s="42" t="s">
        <v>9</v>
      </c>
      <c r="C74" s="44">
        <v>132931.02000000002</v>
      </c>
      <c r="D74" s="48">
        <f t="shared" si="0"/>
        <v>-20.127729759447664</v>
      </c>
      <c r="E74" s="48">
        <f>100*(SUM(C74)/SUM(C62)-1)</f>
        <v>2.1457041617850336</v>
      </c>
      <c r="F74" s="48">
        <f t="shared" ref="F74:F135" si="2">100*(C74/C62-1)</f>
        <v>2.1457041617850336</v>
      </c>
      <c r="G74" s="48">
        <f t="shared" si="1"/>
        <v>-5.4829889670307104</v>
      </c>
      <c r="H74" s="68"/>
      <c r="I74" s="51"/>
    </row>
    <row r="75" spans="1:9" ht="12.75" customHeight="1" x14ac:dyDescent="0.2">
      <c r="A75" s="158"/>
      <c r="B75" s="42" t="s">
        <v>10</v>
      </c>
      <c r="C75" s="44">
        <v>141995.5</v>
      </c>
      <c r="D75" s="48">
        <f t="shared" si="0"/>
        <v>6.8189351138657983</v>
      </c>
      <c r="E75" s="48">
        <f>100*(SUM(C74:C75)/SUM(C62:C63)-1)</f>
        <v>-3.7282815764837385</v>
      </c>
      <c r="F75" s="48">
        <f t="shared" si="2"/>
        <v>-8.6463056673742109</v>
      </c>
      <c r="G75" s="48">
        <f t="shared" si="1"/>
        <v>-4.9386522060961386</v>
      </c>
      <c r="H75" s="68"/>
      <c r="I75" s="51"/>
    </row>
    <row r="76" spans="1:9" ht="12.75" customHeight="1" x14ac:dyDescent="0.2">
      <c r="A76" s="158"/>
      <c r="B76" s="42" t="s">
        <v>11</v>
      </c>
      <c r="C76" s="44">
        <v>132419.84999999998</v>
      </c>
      <c r="D76" s="48">
        <f t="shared" si="0"/>
        <v>-6.7436291995168984</v>
      </c>
      <c r="E76" s="48">
        <f>100*(SUM(C74:C76)/SUM(C62:C64)-1)</f>
        <v>-9.4222399147391052</v>
      </c>
      <c r="F76" s="48">
        <f t="shared" si="2"/>
        <v>-19.328286908462378</v>
      </c>
      <c r="G76" s="48">
        <f t="shared" si="1"/>
        <v>-4.9108044534070245</v>
      </c>
      <c r="H76" s="68"/>
      <c r="I76" s="51"/>
    </row>
    <row r="77" spans="1:9" ht="12.75" customHeight="1" x14ac:dyDescent="0.2">
      <c r="A77" s="158"/>
      <c r="B77" s="42" t="s">
        <v>12</v>
      </c>
      <c r="C77" s="44">
        <v>130370.33000000002</v>
      </c>
      <c r="D77" s="48">
        <f t="shared" si="0"/>
        <v>-1.5477437861468379</v>
      </c>
      <c r="E77" s="48">
        <f>100*(SUM(C74:C77)/SUM(C62:C65)-1)</f>
        <v>-10.92912849402472</v>
      </c>
      <c r="F77" s="48">
        <f t="shared" si="2"/>
        <v>-15.330342181908229</v>
      </c>
      <c r="G77" s="48">
        <f t="shared" si="1"/>
        <v>-4.6617100222194452</v>
      </c>
      <c r="H77" s="68"/>
      <c r="I77" s="51"/>
    </row>
    <row r="78" spans="1:9" ht="12.75" customHeight="1" x14ac:dyDescent="0.2">
      <c r="A78" s="158"/>
      <c r="B78" s="42" t="s">
        <v>13</v>
      </c>
      <c r="C78" s="44">
        <v>123290.69</v>
      </c>
      <c r="D78" s="48">
        <f t="shared" si="0"/>
        <v>-5.4304073633931971</v>
      </c>
      <c r="E78" s="48">
        <f>100*(SUM(C74:C78)/SUM(C62:C66)-1)</f>
        <v>-16.46517552442144</v>
      </c>
      <c r="F78" s="48">
        <f t="shared" si="2"/>
        <v>-34.280107074478458</v>
      </c>
      <c r="G78" s="48">
        <f t="shared" si="1"/>
        <v>-7.3926711033546422</v>
      </c>
      <c r="H78" s="68"/>
      <c r="I78" s="51"/>
    </row>
    <row r="79" spans="1:9" ht="12.75" customHeight="1" x14ac:dyDescent="0.2">
      <c r="A79" s="158"/>
      <c r="B79" s="42" t="s">
        <v>14</v>
      </c>
      <c r="C79" s="44">
        <v>129497.72711837768</v>
      </c>
      <c r="D79" s="48">
        <f t="shared" si="0"/>
        <v>5.0344735019145936</v>
      </c>
      <c r="E79" s="48">
        <f>100*(SUM(C74:C79)/SUM(C62:C67)-1)</f>
        <v>-18.352001179692891</v>
      </c>
      <c r="F79" s="48">
        <f t="shared" si="2"/>
        <v>-26.792427507358319</v>
      </c>
      <c r="G79" s="48">
        <f t="shared" si="1"/>
        <v>-9.5128983484913938</v>
      </c>
      <c r="H79" s="68"/>
      <c r="I79" s="51"/>
    </row>
    <row r="80" spans="1:9" ht="12.75" customHeight="1" x14ac:dyDescent="0.2">
      <c r="A80" s="158"/>
      <c r="B80" s="42" t="s">
        <v>15</v>
      </c>
      <c r="C80" s="44">
        <v>102196.51</v>
      </c>
      <c r="D80" s="48">
        <f t="shared" si="0"/>
        <v>-21.082390962291431</v>
      </c>
      <c r="E80" s="48">
        <f>100*(SUM(C74:C80)/SUM(C62:C68)-1)</f>
        <v>-22.615072116650381</v>
      </c>
      <c r="F80" s="48">
        <f t="shared" si="2"/>
        <v>-44.877573602683732</v>
      </c>
      <c r="G80" s="48">
        <f t="shared" si="1"/>
        <v>-13.130186436740454</v>
      </c>
      <c r="H80" s="68"/>
      <c r="I80" s="51"/>
    </row>
    <row r="81" spans="1:9" ht="12.75" customHeight="1" x14ac:dyDescent="0.2">
      <c r="A81" s="158"/>
      <c r="B81" s="42" t="s">
        <v>16</v>
      </c>
      <c r="C81" s="44">
        <v>110784.96000000001</v>
      </c>
      <c r="D81" s="48">
        <f t="shared" si="0"/>
        <v>8.4038584096462809</v>
      </c>
      <c r="E81" s="48">
        <f>100*(SUM(C74:C81)/SUM(C62:C69)-1)</f>
        <v>-24.03476287082804</v>
      </c>
      <c r="F81" s="48">
        <f t="shared" si="2"/>
        <v>-33.81839644339091</v>
      </c>
      <c r="G81" s="48">
        <f t="shared" si="1"/>
        <v>-15.729496601457837</v>
      </c>
      <c r="H81" s="68"/>
      <c r="I81" s="51"/>
    </row>
    <row r="82" spans="1:9" ht="12.75" customHeight="1" x14ac:dyDescent="0.2">
      <c r="A82" s="158"/>
      <c r="B82" s="42" t="s">
        <v>17</v>
      </c>
      <c r="C82" s="44">
        <v>118303.78000000001</v>
      </c>
      <c r="D82" s="48">
        <f t="shared" si="0"/>
        <v>6.7868598770085775</v>
      </c>
      <c r="E82" s="48">
        <f>100*(SUM(C74:C82)/SUM(C62:C70)-1)</f>
        <v>-24.827763292795556</v>
      </c>
      <c r="F82" s="48">
        <f t="shared" si="2"/>
        <v>-30.942559003699309</v>
      </c>
      <c r="G82" s="48">
        <f t="shared" si="1"/>
        <v>-18.306555024018468</v>
      </c>
      <c r="H82" s="68"/>
      <c r="I82" s="51"/>
    </row>
    <row r="83" spans="1:9" ht="12.75" customHeight="1" x14ac:dyDescent="0.2">
      <c r="A83" s="158"/>
      <c r="B83" s="42" t="s">
        <v>18</v>
      </c>
      <c r="C83" s="44">
        <v>118958.7</v>
      </c>
      <c r="D83" s="48">
        <f t="shared" si="0"/>
        <v>0.55359177872422727</v>
      </c>
      <c r="E83" s="48">
        <f>100*(SUM(C74:C83)/SUM(C62:C71)-1)</f>
        <v>-24.682553060369884</v>
      </c>
      <c r="F83" s="48">
        <f t="shared" si="2"/>
        <v>-23.285107410406859</v>
      </c>
      <c r="G83" s="48">
        <f t="shared" si="1"/>
        <v>-19.85667924457243</v>
      </c>
      <c r="H83" s="68"/>
      <c r="I83" s="51"/>
    </row>
    <row r="84" spans="1:9" ht="12.75" customHeight="1" x14ac:dyDescent="0.2">
      <c r="A84" s="158"/>
      <c r="B84" s="42" t="s">
        <v>19</v>
      </c>
      <c r="C84" s="44">
        <v>106328.29999999999</v>
      </c>
      <c r="D84" s="48">
        <f t="shared" si="0"/>
        <v>-10.617466398002007</v>
      </c>
      <c r="E84" s="48">
        <f>100*(SUM(C74:C84)/SUM(C62:C72)-1)</f>
        <v>-25.357240144225411</v>
      </c>
      <c r="F84" s="48">
        <f t="shared" si="2"/>
        <v>-32.421261057353121</v>
      </c>
      <c r="G84" s="48">
        <f t="shared" si="1"/>
        <v>-22.528904213226674</v>
      </c>
      <c r="H84" s="68"/>
      <c r="I84" s="51"/>
    </row>
    <row r="85" spans="1:9" ht="12.75" customHeight="1" x14ac:dyDescent="0.2">
      <c r="A85" s="158"/>
      <c r="B85" s="42" t="s">
        <v>20</v>
      </c>
      <c r="C85" s="44">
        <v>112887.8138641914</v>
      </c>
      <c r="D85" s="48">
        <f t="shared" si="0"/>
        <v>6.169113833468054</v>
      </c>
      <c r="E85" s="48">
        <f>100*(SUM(C74:C85)/SUM(C62:C73)-1)</f>
        <v>-25.932532744622851</v>
      </c>
      <c r="F85" s="48">
        <f t="shared" si="2"/>
        <v>-32.170790716674979</v>
      </c>
      <c r="G85" s="48">
        <f t="shared" si="1"/>
        <v>-25.932532744622851</v>
      </c>
      <c r="H85" s="68"/>
      <c r="I85" s="51"/>
    </row>
    <row r="86" spans="1:9" ht="12.75" customHeight="1" x14ac:dyDescent="0.2">
      <c r="A86" s="158">
        <v>2017</v>
      </c>
      <c r="B86" s="42" t="s">
        <v>9</v>
      </c>
      <c r="C86" s="44">
        <v>92167.7</v>
      </c>
      <c r="D86" s="48">
        <f t="shared" si="0"/>
        <v>-18.354606360894309</v>
      </c>
      <c r="E86" s="48">
        <f>100*(SUM(C86)/SUM(C74)-1)</f>
        <v>-30.66501708931445</v>
      </c>
      <c r="F86" s="48">
        <f t="shared" si="2"/>
        <v>-30.66501708931445</v>
      </c>
      <c r="G86" s="48">
        <f t="shared" si="1"/>
        <v>-28.102405214364236</v>
      </c>
      <c r="H86" s="68"/>
      <c r="I86" s="51"/>
    </row>
    <row r="87" spans="1:9" ht="12.75" customHeight="1" x14ac:dyDescent="0.2">
      <c r="A87" s="158"/>
      <c r="B87" s="42" t="s">
        <v>10</v>
      </c>
      <c r="C87" s="44">
        <v>111127.50000000001</v>
      </c>
      <c r="D87" s="48">
        <f t="shared" si="0"/>
        <v>20.570980940177552</v>
      </c>
      <c r="E87" s="48">
        <f>100*(SUM(C86:C87)/SUM(C74:C75)-1)</f>
        <v>-26.054714546999691</v>
      </c>
      <c r="F87" s="48">
        <f t="shared" si="2"/>
        <v>-21.738717072019874</v>
      </c>
      <c r="G87" s="48">
        <f t="shared" si="1"/>
        <v>-29.184048149412146</v>
      </c>
      <c r="H87" s="68"/>
      <c r="I87" s="51"/>
    </row>
    <row r="88" spans="1:9" ht="12.75" customHeight="1" x14ac:dyDescent="0.2">
      <c r="A88" s="158"/>
      <c r="B88" s="42" t="s">
        <v>11</v>
      </c>
      <c r="C88" s="44">
        <v>123572.76000000002</v>
      </c>
      <c r="D88" s="48">
        <f t="shared" si="0"/>
        <v>11.19908213538503</v>
      </c>
      <c r="E88" s="48">
        <f>100*(SUM(C86:C88)/SUM(C74:C76)-1)</f>
        <v>-19.756751484001189</v>
      </c>
      <c r="F88" s="48">
        <f t="shared" si="2"/>
        <v>-6.6810904860562514</v>
      </c>
      <c r="G88" s="48">
        <f t="shared" si="1"/>
        <v>-28.477867838286453</v>
      </c>
      <c r="H88" s="68"/>
      <c r="I88" s="51"/>
    </row>
    <row r="89" spans="1:9" ht="12.75" customHeight="1" x14ac:dyDescent="0.2">
      <c r="A89" s="158"/>
      <c r="B89" s="42" t="s">
        <v>12</v>
      </c>
      <c r="C89" s="44">
        <v>102459.23</v>
      </c>
      <c r="D89" s="48">
        <f t="shared" si="0"/>
        <v>-17.085909548350319</v>
      </c>
      <c r="E89" s="48">
        <f>100*(SUM(C86:C89)/SUM(C74:C77)-1)</f>
        <v>-20.157363533622807</v>
      </c>
      <c r="F89" s="48">
        <f t="shared" si="2"/>
        <v>-21.409089015882689</v>
      </c>
      <c r="G89" s="48">
        <f t="shared" si="1"/>
        <v>-29.056738071247967</v>
      </c>
      <c r="H89" s="68"/>
      <c r="I89" s="51"/>
    </row>
    <row r="90" spans="1:9" ht="12.75" customHeight="1" x14ac:dyDescent="0.2">
      <c r="A90" s="158"/>
      <c r="B90" s="42" t="s">
        <v>13</v>
      </c>
      <c r="C90" s="44">
        <v>115173.75</v>
      </c>
      <c r="D90" s="48">
        <f t="shared" ref="D90:D135" si="3">100*(C90/C89-1)</f>
        <v>12.409345648996206</v>
      </c>
      <c r="E90" s="48">
        <f>100*(SUM(C86:C90)/SUM(C74:C78)-1)</f>
        <v>-17.625589632212733</v>
      </c>
      <c r="F90" s="48">
        <f t="shared" si="2"/>
        <v>-6.5835790196323796</v>
      </c>
      <c r="G90" s="48">
        <f t="shared" si="1"/>
        <v>-27.019279379137316</v>
      </c>
      <c r="H90" s="68"/>
      <c r="I90" s="51"/>
    </row>
    <row r="91" spans="1:9" ht="12.75" customHeight="1" x14ac:dyDescent="0.2">
      <c r="A91" s="158"/>
      <c r="B91" s="42" t="s">
        <v>14</v>
      </c>
      <c r="C91" s="44">
        <v>118378.95</v>
      </c>
      <c r="D91" s="48">
        <f t="shared" si="3"/>
        <v>2.7829257968938315</v>
      </c>
      <c r="E91" s="48">
        <f>100*(SUM(C86:C91)/SUM(C74:C79)-1)</f>
        <v>-16.144769256347004</v>
      </c>
      <c r="F91" s="48">
        <f t="shared" si="2"/>
        <v>-8.5860789728098297</v>
      </c>
      <c r="G91" s="48">
        <f t="shared" si="1"/>
        <v>-25.710665710110504</v>
      </c>
      <c r="H91" s="68"/>
      <c r="I91" s="51"/>
    </row>
    <row r="92" spans="1:9" ht="12.75" customHeight="1" x14ac:dyDescent="0.2">
      <c r="A92" s="158"/>
      <c r="B92" s="42" t="s">
        <v>15</v>
      </c>
      <c r="C92" s="44">
        <v>117315.91000000002</v>
      </c>
      <c r="D92" s="48">
        <f t="shared" si="3"/>
        <v>-0.89799749026324704</v>
      </c>
      <c r="E92" s="48">
        <f>100*(SUM(C86:C92)/SUM(C74:C80)-1)</f>
        <v>-12.602847771381819</v>
      </c>
      <c r="F92" s="48">
        <f t="shared" si="2"/>
        <v>14.794438675058498</v>
      </c>
      <c r="G92" s="48">
        <f t="shared" si="1"/>
        <v>-21.212473399151722</v>
      </c>
      <c r="H92" s="68"/>
      <c r="I92" s="51"/>
    </row>
    <row r="93" spans="1:9" ht="12.75" customHeight="1" x14ac:dyDescent="0.2">
      <c r="A93" s="158"/>
      <c r="B93" s="42" t="s">
        <v>16</v>
      </c>
      <c r="C93" s="44">
        <v>130505.15</v>
      </c>
      <c r="D93" s="48">
        <f t="shared" si="3"/>
        <v>11.242498992677108</v>
      </c>
      <c r="E93" s="48">
        <f>100*(SUM(C86:C93)/SUM(C74:C81)-1)</f>
        <v>-9.2463255921358964</v>
      </c>
      <c r="F93" s="48">
        <f t="shared" si="2"/>
        <v>17.800421645681851</v>
      </c>
      <c r="G93" s="48">
        <f t="shared" si="1"/>
        <v>-17.322727997560484</v>
      </c>
      <c r="H93" s="68"/>
      <c r="I93" s="51"/>
    </row>
    <row r="94" spans="1:9" ht="12.75" customHeight="1" x14ac:dyDescent="0.2">
      <c r="A94" s="158"/>
      <c r="B94" s="42" t="s">
        <v>17</v>
      </c>
      <c r="C94" s="44">
        <v>134927.10115230951</v>
      </c>
      <c r="D94" s="48">
        <f t="shared" si="3"/>
        <v>3.3883346000594727</v>
      </c>
      <c r="E94" s="48">
        <f>100*(SUM(C86:C94)/SUM(C74:C82)-1)</f>
        <v>-6.7893537151430206</v>
      </c>
      <c r="F94" s="48">
        <f t="shared" si="2"/>
        <v>14.051386314375991</v>
      </c>
      <c r="G94" s="48">
        <f t="shared" si="1"/>
        <v>-13.546130727689743</v>
      </c>
      <c r="H94" s="68"/>
      <c r="I94" s="51"/>
    </row>
    <row r="95" spans="1:9" ht="12.75" customHeight="1" x14ac:dyDescent="0.2">
      <c r="A95" s="158"/>
      <c r="B95" s="42" t="s">
        <v>18</v>
      </c>
      <c r="C95" s="44">
        <v>129445.08138363494</v>
      </c>
      <c r="D95" s="48">
        <f t="shared" si="3"/>
        <v>-4.0629493421683431</v>
      </c>
      <c r="E95" s="48">
        <f>100*(SUM(C86:C95)/SUM(C74:C83)-1)</f>
        <v>-5.2932487577818321</v>
      </c>
      <c r="F95" s="48">
        <f t="shared" si="2"/>
        <v>8.8151445700356046</v>
      </c>
      <c r="G95" s="48">
        <f t="shared" si="1"/>
        <v>-10.880612633225351</v>
      </c>
      <c r="H95" s="68"/>
      <c r="I95" s="51"/>
    </row>
    <row r="96" spans="1:9" ht="12.75" customHeight="1" x14ac:dyDescent="0.2">
      <c r="A96" s="158"/>
      <c r="B96" s="42" t="s">
        <v>19</v>
      </c>
      <c r="C96" s="44">
        <v>129892.99999999997</v>
      </c>
      <c r="D96" s="48">
        <f t="shared" si="3"/>
        <v>0.34602984646248114</v>
      </c>
      <c r="E96" s="48">
        <f>100*(SUM(C86:C96)/SUM(C74:C84)-1)</f>
        <v>-3.1261184851257839</v>
      </c>
      <c r="F96" s="48">
        <f t="shared" si="2"/>
        <v>22.162208932146932</v>
      </c>
      <c r="G96" s="48">
        <f t="shared" si="1"/>
        <v>-6.3199528721239906</v>
      </c>
      <c r="H96" s="68"/>
      <c r="I96" s="51"/>
    </row>
    <row r="97" spans="1:11" ht="12.75" customHeight="1" x14ac:dyDescent="0.2">
      <c r="A97" s="158"/>
      <c r="B97" s="42" t="s">
        <v>20</v>
      </c>
      <c r="C97" s="44">
        <v>125943.28985728459</v>
      </c>
      <c r="D97" s="48">
        <f t="shared" si="3"/>
        <v>-3.0407413353416901</v>
      </c>
      <c r="E97" s="48">
        <f>100*(SUM(C86:C97)/SUM(C74:C85)-1)</f>
        <v>-1.9901679141269057</v>
      </c>
      <c r="F97" s="48">
        <f t="shared" si="2"/>
        <v>11.565000283201044</v>
      </c>
      <c r="G97" s="48">
        <f t="shared" si="1"/>
        <v>-1.9901679141269057</v>
      </c>
      <c r="H97" s="68"/>
      <c r="I97" s="51"/>
    </row>
    <row r="98" spans="1:11" ht="12.75" customHeight="1" x14ac:dyDescent="0.2">
      <c r="A98" s="158">
        <v>2018</v>
      </c>
      <c r="B98" s="42" t="s">
        <v>9</v>
      </c>
      <c r="C98" s="44">
        <v>116987.26</v>
      </c>
      <c r="D98" s="48">
        <f t="shared" si="3"/>
        <v>-7.1111607989860488</v>
      </c>
      <c r="E98" s="48">
        <f>100*(SUM(C98)/SUM(C86)-1)</f>
        <v>26.928696278631236</v>
      </c>
      <c r="F98" s="48">
        <f t="shared" si="2"/>
        <v>26.928696278631236</v>
      </c>
      <c r="G98" s="48">
        <f t="shared" si="1"/>
        <v>2.5737791370546104</v>
      </c>
      <c r="H98" s="68"/>
      <c r="I98" s="51"/>
    </row>
    <row r="99" spans="1:11" ht="12.75" customHeight="1" x14ac:dyDescent="0.2">
      <c r="A99" s="158"/>
      <c r="B99" s="42" t="s">
        <v>10</v>
      </c>
      <c r="C99" s="44">
        <v>124440.84999999999</v>
      </c>
      <c r="D99" s="48">
        <f t="shared" si="3"/>
        <v>6.3712835055714567</v>
      </c>
      <c r="E99" s="48">
        <f>100*(SUM(C98:C99)/SUM(C86:C87)-1)</f>
        <v>18.757407946670646</v>
      </c>
      <c r="F99" s="48">
        <f t="shared" si="2"/>
        <v>11.980247913432752</v>
      </c>
      <c r="G99" s="48">
        <f t="shared" si="1"/>
        <v>5.8133330662655025</v>
      </c>
      <c r="H99" s="68"/>
      <c r="I99" s="51"/>
    </row>
    <row r="100" spans="1:11" ht="12.75" customHeight="1" x14ac:dyDescent="0.2">
      <c r="A100" s="158"/>
      <c r="B100" s="42" t="s">
        <v>11</v>
      </c>
      <c r="C100" s="44">
        <v>126715.71358827686</v>
      </c>
      <c r="D100" s="48">
        <f t="shared" si="3"/>
        <v>1.8280681852276492</v>
      </c>
      <c r="E100" s="48">
        <f>100*(SUM(C98:C100)/SUM(C86:C88)-1)</f>
        <v>12.627687212988636</v>
      </c>
      <c r="F100" s="48">
        <f t="shared" si="2"/>
        <v>2.5434032454052513</v>
      </c>
      <c r="G100" s="48">
        <f t="shared" si="1"/>
        <v>6.7197828169755169</v>
      </c>
      <c r="H100" s="68"/>
      <c r="I100" s="51"/>
    </row>
    <row r="101" spans="1:11" ht="12.75" customHeight="1" x14ac:dyDescent="0.2">
      <c r="A101" s="158"/>
      <c r="B101" s="42" t="s">
        <v>12</v>
      </c>
      <c r="C101" s="44">
        <v>143688.59540670138</v>
      </c>
      <c r="D101" s="48">
        <f t="shared" si="3"/>
        <v>13.394457039142438</v>
      </c>
      <c r="E101" s="48">
        <f>100*(SUM(C98:C101)/SUM(C86:C89)-1)</f>
        <v>19.217331423844431</v>
      </c>
      <c r="F101" s="48">
        <f t="shared" si="2"/>
        <v>40.239776745053987</v>
      </c>
      <c r="G101" s="48">
        <f t="shared" si="1"/>
        <v>11.974096891518048</v>
      </c>
      <c r="H101" s="68"/>
      <c r="I101" s="51"/>
    </row>
    <row r="102" spans="1:11" ht="12.75" customHeight="1" x14ac:dyDescent="0.2">
      <c r="A102" s="158"/>
      <c r="B102" s="42" t="s">
        <v>13</v>
      </c>
      <c r="C102" s="44">
        <v>136229.72999999998</v>
      </c>
      <c r="D102" s="48">
        <f t="shared" si="3"/>
        <v>-5.1909933322053519</v>
      </c>
      <c r="E102" s="48">
        <f>100*(SUM(C98:C102)/SUM(C86:C90)-1)</f>
        <v>19.019472949849892</v>
      </c>
      <c r="F102" s="48">
        <f t="shared" si="2"/>
        <v>18.281926220167332</v>
      </c>
      <c r="G102" s="48">
        <f t="shared" si="1"/>
        <v>14.217920952877904</v>
      </c>
      <c r="H102" s="68"/>
      <c r="I102" s="51"/>
    </row>
    <row r="103" spans="1:11" ht="12.75" customHeight="1" x14ac:dyDescent="0.2">
      <c r="A103" s="158"/>
      <c r="B103" s="42" t="s">
        <v>14</v>
      </c>
      <c r="C103" s="44">
        <v>147650.06386335564</v>
      </c>
      <c r="D103" s="48">
        <f t="shared" si="3"/>
        <v>8.3831435791259743</v>
      </c>
      <c r="E103" s="48">
        <f>100*(SUM(C98:C103)/SUM(C86:C91)-1)</f>
        <v>20.038671388618233</v>
      </c>
      <c r="F103" s="48">
        <f t="shared" si="2"/>
        <v>24.7266206224634</v>
      </c>
      <c r="G103" s="48">
        <f t="shared" si="1"/>
        <v>17.368074170277325</v>
      </c>
      <c r="H103" s="68"/>
      <c r="I103" s="51"/>
    </row>
    <row r="104" spans="1:11" ht="12.75" customHeight="1" x14ac:dyDescent="0.2">
      <c r="A104" s="158"/>
      <c r="B104" s="42" t="s">
        <v>15</v>
      </c>
      <c r="C104" s="44">
        <v>154576.94990039675</v>
      </c>
      <c r="D104" s="48">
        <f t="shared" si="3"/>
        <v>4.6914209555992237</v>
      </c>
      <c r="E104" s="48">
        <f>100*(SUM(C98:C104)/SUM(C86:C92)-1)</f>
        <v>21.801368676777134</v>
      </c>
      <c r="F104" s="48">
        <f t="shared" si="2"/>
        <v>31.761284467210558</v>
      </c>
      <c r="G104" s="48">
        <f t="shared" si="1"/>
        <v>18.816406636732076</v>
      </c>
      <c r="H104" s="68"/>
      <c r="I104" s="51"/>
    </row>
    <row r="105" spans="1:11" ht="12.75" customHeight="1" x14ac:dyDescent="0.2">
      <c r="A105" s="158"/>
      <c r="B105" s="42" t="s">
        <v>16</v>
      </c>
      <c r="C105" s="44">
        <v>161192.05000000002</v>
      </c>
      <c r="D105" s="48">
        <f t="shared" si="3"/>
        <v>4.2794867565091543</v>
      </c>
      <c r="E105" s="48">
        <f>100*(SUM(C98:C105)/SUM(C86:C93)-1)</f>
        <v>22.046783058558429</v>
      </c>
      <c r="F105" s="48">
        <f t="shared" si="2"/>
        <v>23.513937955705224</v>
      </c>
      <c r="G105" s="48">
        <f t="shared" si="1"/>
        <v>19.347140064731928</v>
      </c>
      <c r="H105" s="68"/>
      <c r="I105" s="51"/>
    </row>
    <row r="106" spans="1:11" ht="12.75" customHeight="1" x14ac:dyDescent="0.2">
      <c r="A106" s="158"/>
      <c r="B106" s="42" t="s">
        <v>17</v>
      </c>
      <c r="C106" s="44">
        <v>167990.92028465195</v>
      </c>
      <c r="D106" s="48">
        <f t="shared" si="3"/>
        <v>4.2178694821809914</v>
      </c>
      <c r="E106" s="48">
        <f>100*(SUM(C98:C106)/SUM(C86:C94)-1)</f>
        <v>22.363983218829198</v>
      </c>
      <c r="F106" s="48">
        <f t="shared" si="2"/>
        <v>24.504950339827623</v>
      </c>
      <c r="G106" s="48">
        <f t="shared" si="1"/>
        <v>20.302793582122792</v>
      </c>
      <c r="H106" s="68"/>
      <c r="I106" s="51"/>
    </row>
    <row r="107" spans="1:11" ht="12.75" customHeight="1" x14ac:dyDescent="0.2">
      <c r="A107" s="158"/>
      <c r="B107" s="42" t="s">
        <v>18</v>
      </c>
      <c r="C107" s="44">
        <v>182816.4289573459</v>
      </c>
      <c r="D107" s="48">
        <f t="shared" si="3"/>
        <v>8.8251845085275384</v>
      </c>
      <c r="E107" s="48">
        <f>100*(SUM(C98:C107)/SUM(C86:C95)-1)</f>
        <v>24.442345034724777</v>
      </c>
      <c r="F107" s="48">
        <f t="shared" si="2"/>
        <v>41.230881083488136</v>
      </c>
      <c r="G107" s="48">
        <f t="shared" si="1"/>
        <v>23.225855488305356</v>
      </c>
      <c r="H107" s="68"/>
      <c r="I107" s="51"/>
    </row>
    <row r="108" spans="1:11" ht="12.75" customHeight="1" x14ac:dyDescent="0.2">
      <c r="A108" s="158"/>
      <c r="B108" s="42" t="s">
        <v>19</v>
      </c>
      <c r="C108" s="44">
        <v>177332.0629868136</v>
      </c>
      <c r="D108" s="48">
        <f t="shared" si="3"/>
        <v>-2.9999305870983206</v>
      </c>
      <c r="E108" s="48">
        <f>100*(SUM(C98:C108)/SUM(C86:C96)-1)</f>
        <v>25.644687943070444</v>
      </c>
      <c r="F108" s="48">
        <f t="shared" si="2"/>
        <v>36.521647037803142</v>
      </c>
      <c r="G108" s="48">
        <f t="shared" si="1"/>
        <v>24.523680265341174</v>
      </c>
      <c r="H108" s="68"/>
      <c r="I108" s="51"/>
    </row>
    <row r="109" spans="1:11" ht="12.75" customHeight="1" x14ac:dyDescent="0.2">
      <c r="A109" s="158"/>
      <c r="B109" s="42" t="s">
        <v>20</v>
      </c>
      <c r="C109" s="44">
        <v>155007.42451018226</v>
      </c>
      <c r="D109" s="48">
        <f t="shared" si="3"/>
        <v>-12.589172031620366</v>
      </c>
      <c r="E109" s="48">
        <f>100*(SUM(C98:C109)/SUM(C86:C97)-1)</f>
        <v>25.418703756675811</v>
      </c>
      <c r="F109" s="48">
        <f t="shared" si="2"/>
        <v>23.077160113756221</v>
      </c>
      <c r="G109" s="48">
        <f t="shared" si="1"/>
        <v>25.418703756675811</v>
      </c>
      <c r="H109" s="68"/>
      <c r="I109" s="51"/>
    </row>
    <row r="110" spans="1:11" ht="12.75" customHeight="1" x14ac:dyDescent="0.2">
      <c r="A110" s="158">
        <v>2019</v>
      </c>
      <c r="B110" s="42" t="s">
        <v>9</v>
      </c>
      <c r="C110" s="44">
        <v>156369.4118322474</v>
      </c>
      <c r="D110" s="48">
        <f t="shared" si="3"/>
        <v>0.87865941026306071</v>
      </c>
      <c r="E110" s="48">
        <f>100*(SUM(C110)/SUM(C98)-1)</f>
        <v>33.663624425640371</v>
      </c>
      <c r="F110" s="48">
        <f t="shared" si="2"/>
        <v>33.663624425640371</v>
      </c>
      <c r="G110" s="48">
        <f t="shared" si="1"/>
        <v>25.985689885410256</v>
      </c>
      <c r="H110" s="68"/>
      <c r="I110" s="51"/>
      <c r="J110" s="54"/>
      <c r="K110" s="70"/>
    </row>
    <row r="111" spans="1:11" ht="12.75" customHeight="1" x14ac:dyDescent="0.2">
      <c r="A111" s="158"/>
      <c r="B111" s="42" t="s">
        <v>10</v>
      </c>
      <c r="C111" s="44">
        <v>183778.49155672605</v>
      </c>
      <c r="D111" s="48">
        <f t="shared" si="3"/>
        <v>17.528415182556945</v>
      </c>
      <c r="E111" s="48">
        <f>100*(SUM(C110:C111)/SUM(C98:C99)-1)</f>
        <v>40.889933400453437</v>
      </c>
      <c r="F111" s="48">
        <f t="shared" si="2"/>
        <v>47.683410678025794</v>
      </c>
      <c r="G111" s="48">
        <f t="shared" si="1"/>
        <v>28.883137070817355</v>
      </c>
      <c r="H111" s="68"/>
      <c r="I111" s="51"/>
      <c r="J111" s="54"/>
      <c r="K111" s="70"/>
    </row>
    <row r="112" spans="1:11" ht="12.75" customHeight="1" x14ac:dyDescent="0.2">
      <c r="A112" s="158"/>
      <c r="B112" s="42" t="s">
        <v>11</v>
      </c>
      <c r="C112" s="44">
        <v>193162.31999999998</v>
      </c>
      <c r="D112" s="48">
        <f t="shared" si="3"/>
        <v>5.1060536865803252</v>
      </c>
      <c r="E112" s="48">
        <f>100*(SUM(C110:C112)/SUM(C98:C100)-1)</f>
        <v>44.864639637527802</v>
      </c>
      <c r="F112" s="48">
        <f t="shared" si="2"/>
        <v>52.437542693103254</v>
      </c>
      <c r="G112" s="48">
        <f t="shared" si="1"/>
        <v>33.121453390415169</v>
      </c>
      <c r="H112" s="68"/>
      <c r="I112" s="51"/>
      <c r="J112" s="54"/>
      <c r="K112" s="70"/>
    </row>
    <row r="113" spans="1:11" ht="12.75" customHeight="1" x14ac:dyDescent="0.2">
      <c r="A113" s="158"/>
      <c r="B113" s="42" t="s">
        <v>12</v>
      </c>
      <c r="C113" s="44">
        <v>173301.27999999997</v>
      </c>
      <c r="D113" s="48">
        <f t="shared" si="3"/>
        <v>-10.282046726297345</v>
      </c>
      <c r="E113" s="48">
        <f>100*(SUM(C110:C113)/SUM(C98:C101)-1)</f>
        <v>38.055245655689163</v>
      </c>
      <c r="F113" s="48">
        <f t="shared" si="2"/>
        <v>20.608931773243235</v>
      </c>
      <c r="G113" s="48">
        <f t="shared" si="1"/>
        <v>31.451557712018975</v>
      </c>
      <c r="H113" s="68"/>
      <c r="I113" s="51"/>
      <c r="J113" s="54"/>
      <c r="K113" s="70"/>
    </row>
    <row r="114" spans="1:11" ht="12.75" customHeight="1" x14ac:dyDescent="0.2">
      <c r="A114" s="158"/>
      <c r="B114" s="42" t="s">
        <v>13</v>
      </c>
      <c r="C114" s="44">
        <v>190196.61999999997</v>
      </c>
      <c r="D114" s="48">
        <f t="shared" si="3"/>
        <v>9.7491143746889719</v>
      </c>
      <c r="E114" s="48">
        <f>100*(SUM(C110:C114)/SUM(C98:C102)-1)</f>
        <v>38.383043166423626</v>
      </c>
      <c r="F114" s="48">
        <f t="shared" si="2"/>
        <v>39.614620097977138</v>
      </c>
      <c r="G114" s="48">
        <f t="shared" si="1"/>
        <v>33.164752853113711</v>
      </c>
      <c r="H114" s="68"/>
      <c r="I114" s="51"/>
      <c r="J114" s="54"/>
      <c r="K114" s="70"/>
    </row>
    <row r="115" spans="1:11" ht="12.75" customHeight="1" x14ac:dyDescent="0.2">
      <c r="A115" s="158"/>
      <c r="B115" s="42" t="s">
        <v>14</v>
      </c>
      <c r="C115" s="44">
        <v>181329.74</v>
      </c>
      <c r="D115" s="48">
        <f t="shared" si="3"/>
        <v>-4.6619545604963841</v>
      </c>
      <c r="E115" s="48">
        <f>100*(SUM(C110:C115)/SUM(C98:C103)-1)</f>
        <v>35.493441720106091</v>
      </c>
      <c r="F115" s="48">
        <f t="shared" si="2"/>
        <v>22.810471770478593</v>
      </c>
      <c r="G115" s="48">
        <f t="shared" si="1"/>
        <v>32.825877823848913</v>
      </c>
      <c r="H115" s="68"/>
      <c r="I115" s="51"/>
      <c r="J115" s="57"/>
      <c r="K115" s="70"/>
    </row>
    <row r="116" spans="1:11" ht="12.75" customHeight="1" x14ac:dyDescent="0.2">
      <c r="A116" s="158"/>
      <c r="B116" s="42" t="s">
        <v>15</v>
      </c>
      <c r="C116" s="44">
        <v>193047.96800936991</v>
      </c>
      <c r="D116" s="48">
        <f t="shared" si="3"/>
        <v>6.462386153186972</v>
      </c>
      <c r="E116" s="48">
        <f>100*(SUM(C110:C116)/SUM(C98:C104)-1)</f>
        <v>33.76831823568687</v>
      </c>
      <c r="F116" s="48">
        <f t="shared" si="2"/>
        <v>24.887939717896067</v>
      </c>
      <c r="G116" s="48">
        <f t="shared" si="1"/>
        <v>32.137478944893957</v>
      </c>
      <c r="H116" s="68"/>
      <c r="I116" s="51"/>
      <c r="J116" s="57"/>
      <c r="K116" s="70"/>
    </row>
    <row r="117" spans="1:11" ht="12.75" customHeight="1" x14ac:dyDescent="0.2">
      <c r="A117" s="158"/>
      <c r="B117" s="42" t="s">
        <v>16</v>
      </c>
      <c r="C117" s="44">
        <v>190834.3960154237</v>
      </c>
      <c r="D117" s="48">
        <f t="shared" si="3"/>
        <v>-1.14664350874637</v>
      </c>
      <c r="E117" s="48">
        <f>100*(SUM(C110:C117)/SUM(C98:C105)-1)</f>
        <v>31.538006277675869</v>
      </c>
      <c r="F117" s="48">
        <f t="shared" si="2"/>
        <v>18.389459043063038</v>
      </c>
      <c r="G117" s="48">
        <f t="shared" si="1"/>
        <v>31.469058343221711</v>
      </c>
      <c r="H117" s="68"/>
      <c r="I117" s="51"/>
      <c r="J117" s="57"/>
      <c r="K117" s="70"/>
    </row>
    <row r="118" spans="1:11" ht="12.75" customHeight="1" x14ac:dyDescent="0.2">
      <c r="A118" s="158"/>
      <c r="B118" s="42" t="s">
        <v>17</v>
      </c>
      <c r="C118" s="44">
        <v>173616.22999999998</v>
      </c>
      <c r="D118" s="48">
        <f t="shared" si="3"/>
        <v>-9.022569502634159</v>
      </c>
      <c r="E118" s="48">
        <f>100*(SUM(C110:C118)/SUM(C98:C106)-1)</f>
        <v>27.836817635348066</v>
      </c>
      <c r="F118" s="48">
        <f t="shared" si="2"/>
        <v>3.3485796171699223</v>
      </c>
      <c r="G118" s="48">
        <f t="shared" si="1"/>
        <v>29.195846011614822</v>
      </c>
      <c r="H118" s="68"/>
      <c r="I118" s="51"/>
      <c r="J118" s="56"/>
      <c r="K118" s="70"/>
    </row>
    <row r="119" spans="1:11" ht="12.75" customHeight="1" x14ac:dyDescent="0.2">
      <c r="A119" s="158"/>
      <c r="B119" s="42" t="s">
        <v>18</v>
      </c>
      <c r="C119" s="44">
        <v>177793.84</v>
      </c>
      <c r="D119" s="48">
        <f t="shared" si="3"/>
        <v>2.4062324127185564</v>
      </c>
      <c r="E119" s="48">
        <f>100*(SUM(C110:C119)/SUM(C98:C107)-1)</f>
        <v>24.013162965085399</v>
      </c>
      <c r="F119" s="48">
        <f t="shared" si="2"/>
        <v>-2.7473400426817007</v>
      </c>
      <c r="G119" s="48">
        <f t="shared" si="1"/>
        <v>24.890212873079996</v>
      </c>
      <c r="H119" s="68"/>
      <c r="I119" s="51"/>
      <c r="J119" s="74"/>
      <c r="K119" s="52"/>
    </row>
    <row r="120" spans="1:11" ht="12.75" customHeight="1" x14ac:dyDescent="0.2">
      <c r="A120" s="158"/>
      <c r="B120" s="42" t="s">
        <v>19</v>
      </c>
      <c r="C120" s="44">
        <v>186688.31</v>
      </c>
      <c r="D120" s="48">
        <f t="shared" si="3"/>
        <v>5.0026873821950257</v>
      </c>
      <c r="E120" s="48">
        <f>100*(SUM(C110:C120)/SUM(C98:C108)-1)</f>
        <v>21.986670387789498</v>
      </c>
      <c r="F120" s="48">
        <f t="shared" si="2"/>
        <v>5.276116938808828</v>
      </c>
      <c r="G120" s="48">
        <f t="shared" si="1"/>
        <v>22.064458488514148</v>
      </c>
      <c r="H120" s="68"/>
      <c r="I120" s="51"/>
      <c r="J120" s="51"/>
      <c r="K120" s="51"/>
    </row>
    <row r="121" spans="1:11" ht="12.75" customHeight="1" x14ac:dyDescent="0.2">
      <c r="A121" s="158"/>
      <c r="B121" s="42" t="s">
        <v>20</v>
      </c>
      <c r="C121" s="44">
        <v>172728.16999999998</v>
      </c>
      <c r="D121" s="48">
        <f t="shared" si="3"/>
        <v>-7.4777794067555803</v>
      </c>
      <c r="E121" s="48">
        <f>100*(SUM(C110:C121)/SUM(C98:C109)-1)</f>
        <v>21.075048282116036</v>
      </c>
      <c r="F121" s="48">
        <f t="shared" si="2"/>
        <v>11.432191422968696</v>
      </c>
      <c r="G121" s="48">
        <f t="shared" si="1"/>
        <v>21.075048282116036</v>
      </c>
      <c r="H121" s="68"/>
      <c r="I121" s="51"/>
      <c r="J121" s="51"/>
    </row>
    <row r="122" spans="1:11" ht="12.75" customHeight="1" x14ac:dyDescent="0.2">
      <c r="A122" s="158">
        <v>2020</v>
      </c>
      <c r="B122" s="78" t="s">
        <v>9</v>
      </c>
      <c r="C122" s="44">
        <v>141273.04</v>
      </c>
      <c r="D122" s="48">
        <f t="shared" si="3"/>
        <v>-18.210770136683539</v>
      </c>
      <c r="E122" s="48">
        <f>100*(SUM(C122)/SUM(C110)-1)</f>
        <v>-9.6542998118089312</v>
      </c>
      <c r="F122" s="48">
        <f t="shared" si="2"/>
        <v>-9.6542998118089312</v>
      </c>
      <c r="G122" s="48">
        <f t="shared" si="1"/>
        <v>17.652039449768608</v>
      </c>
      <c r="I122" s="51"/>
      <c r="J122" s="51"/>
      <c r="K122" s="75"/>
    </row>
    <row r="123" spans="1:11" ht="12.75" customHeight="1" x14ac:dyDescent="0.2">
      <c r="A123" s="158"/>
      <c r="B123" s="78" t="s">
        <v>10</v>
      </c>
      <c r="C123" s="44">
        <v>152065.09000000003</v>
      </c>
      <c r="D123" s="48">
        <f t="shared" si="3"/>
        <v>7.6391433213301108</v>
      </c>
      <c r="E123" s="48">
        <f>100*(SUM(C122:C123)/SUM(C110:C111)-1)</f>
        <v>-13.761593977971543</v>
      </c>
      <c r="F123" s="48">
        <f t="shared" si="2"/>
        <v>-17.256318347208321</v>
      </c>
      <c r="G123" s="48">
        <f t="shared" si="1"/>
        <v>12.289826299605156</v>
      </c>
      <c r="I123" s="51"/>
      <c r="J123" s="51"/>
    </row>
    <row r="124" spans="1:11" ht="12.75" customHeight="1" x14ac:dyDescent="0.2">
      <c r="A124" s="158"/>
      <c r="B124" s="78" t="s">
        <v>11</v>
      </c>
      <c r="C124" s="44">
        <v>107791.48</v>
      </c>
      <c r="D124" s="48">
        <f t="shared" si="3"/>
        <v>-29.114907307127513</v>
      </c>
      <c r="E124" s="48">
        <f>100*(SUM(C122:C124)/SUM(C110:C112)-1)</f>
        <v>-24.784938970233572</v>
      </c>
      <c r="F124" s="48">
        <f t="shared" si="2"/>
        <v>-44.196425058468961</v>
      </c>
      <c r="G124" s="48">
        <f t="shared" si="1"/>
        <v>4.1265406561042051</v>
      </c>
      <c r="I124" s="51"/>
      <c r="J124" s="51"/>
    </row>
    <row r="125" spans="1:11" ht="12.75" customHeight="1" x14ac:dyDescent="0.2">
      <c r="A125" s="158"/>
      <c r="B125" s="78" t="s">
        <v>12</v>
      </c>
      <c r="C125" s="44">
        <v>19861.899999999998</v>
      </c>
      <c r="D125" s="48">
        <f t="shared" si="3"/>
        <v>-81.573775589684828</v>
      </c>
      <c r="E125" s="48">
        <f>100*(SUM(C122:C125)/SUM(C110:C113)-1)</f>
        <v>-40.421078912402898</v>
      </c>
      <c r="F125" s="48">
        <f t="shared" si="2"/>
        <v>-88.539092152117973</v>
      </c>
      <c r="G125" s="48">
        <f t="shared" si="1"/>
        <v>-5.1362211447909534</v>
      </c>
      <c r="I125" s="51"/>
      <c r="J125" s="51"/>
    </row>
    <row r="126" spans="1:11" ht="12.75" customHeight="1" x14ac:dyDescent="0.2">
      <c r="A126" s="158"/>
      <c r="B126" s="78" t="s">
        <v>13</v>
      </c>
      <c r="C126" s="44">
        <v>86086.359998474116</v>
      </c>
      <c r="D126" s="48">
        <f t="shared" si="3"/>
        <v>333.42459683350603</v>
      </c>
      <c r="E126" s="48">
        <f>100*(SUM(C122:C126)/SUM(C110:C114)-1)</f>
        <v>-43.457484742414763</v>
      </c>
      <c r="F126" s="48">
        <f t="shared" si="2"/>
        <v>-54.738228261640963</v>
      </c>
      <c r="G126" s="48">
        <f t="shared" si="1"/>
        <v>-12.736655004196306</v>
      </c>
      <c r="I126" s="51"/>
      <c r="J126" s="51"/>
    </row>
    <row r="127" spans="1:11" ht="12.75" customHeight="1" x14ac:dyDescent="0.2">
      <c r="A127" s="158"/>
      <c r="B127" s="78" t="s">
        <v>14</v>
      </c>
      <c r="C127" s="44">
        <v>115704.5500032425</v>
      </c>
      <c r="D127" s="48">
        <f t="shared" si="3"/>
        <v>34.405206591721814</v>
      </c>
      <c r="E127" s="48">
        <f>100*(SUM(C122:C127)/SUM(C110:C115)-1)</f>
        <v>-42.235363291658409</v>
      </c>
      <c r="F127" s="48">
        <f t="shared" si="2"/>
        <v>-36.191079299378849</v>
      </c>
      <c r="G127" s="48">
        <f t="shared" si="1"/>
        <v>-17.311173321948459</v>
      </c>
      <c r="I127" s="51"/>
      <c r="J127" s="51"/>
    </row>
    <row r="128" spans="1:11" ht="12.75" customHeight="1" x14ac:dyDescent="0.2">
      <c r="A128" s="158"/>
      <c r="B128" s="78" t="s">
        <v>15</v>
      </c>
      <c r="C128" s="44">
        <v>138934.15</v>
      </c>
      <c r="D128" s="48">
        <f t="shared" si="3"/>
        <v>20.076652124835626</v>
      </c>
      <c r="E128" s="48">
        <f>100*(SUM(C122:C128)/SUM(C110:C116)-1)</f>
        <v>-40.078267772713836</v>
      </c>
      <c r="F128" s="48">
        <f t="shared" si="2"/>
        <v>-28.031280809308189</v>
      </c>
      <c r="G128" s="48">
        <f t="shared" si="1"/>
        <v>-21.372815842979154</v>
      </c>
      <c r="H128" s="51"/>
      <c r="I128" s="51"/>
      <c r="J128" s="51"/>
    </row>
    <row r="129" spans="1:10" ht="12.75" customHeight="1" x14ac:dyDescent="0.2">
      <c r="A129" s="158"/>
      <c r="B129" s="78" t="s">
        <v>16</v>
      </c>
      <c r="C129" s="44">
        <v>137906.05000000002</v>
      </c>
      <c r="D129" s="48">
        <f t="shared" si="3"/>
        <v>-0.73999085178120261</v>
      </c>
      <c r="E129" s="48">
        <f>100*(SUM(C122:C129)/SUM(C110:C117)-1)</f>
        <v>-38.467156395428304</v>
      </c>
      <c r="F129" s="48">
        <f t="shared" si="2"/>
        <v>-27.735223377208108</v>
      </c>
      <c r="G129" s="48">
        <f t="shared" si="1"/>
        <v>-24.926631733563021</v>
      </c>
      <c r="I129" s="51"/>
      <c r="J129" s="51"/>
    </row>
    <row r="130" spans="1:10" ht="12.75" customHeight="1" x14ac:dyDescent="0.2">
      <c r="A130" s="158"/>
      <c r="B130" s="78" t="s">
        <v>17</v>
      </c>
      <c r="C130" s="44">
        <v>130263.20000000001</v>
      </c>
      <c r="D130" s="48">
        <f t="shared" si="3"/>
        <v>-5.5420701267275829</v>
      </c>
      <c r="E130" s="48">
        <f>100*(SUM(C122:C130)/SUM(C110:C118)-1)</f>
        <v>-37.034552187094803</v>
      </c>
      <c r="F130" s="48">
        <f t="shared" si="2"/>
        <v>-24.970609026586953</v>
      </c>
      <c r="G130" s="48">
        <f t="shared" si="1"/>
        <v>-27.138660196039243</v>
      </c>
      <c r="I130" s="51"/>
      <c r="J130" s="51"/>
    </row>
    <row r="131" spans="1:10" ht="12.75" customHeight="1" x14ac:dyDescent="0.2">
      <c r="A131" s="158"/>
      <c r="B131" s="78" t="s">
        <v>18</v>
      </c>
      <c r="C131" s="44">
        <v>134622.90729999999</v>
      </c>
      <c r="D131" s="48">
        <f t="shared" si="3"/>
        <v>3.3468449262723299</v>
      </c>
      <c r="E131" s="48">
        <f>100*(SUM(C122:C131)/SUM(C110:C119)-1)</f>
        <v>-35.784202515945232</v>
      </c>
      <c r="F131" s="48">
        <f t="shared" si="2"/>
        <v>-24.281455814217189</v>
      </c>
      <c r="G131" s="48">
        <f t="shared" si="1"/>
        <v>-28.980023019333679</v>
      </c>
      <c r="I131" s="51"/>
      <c r="J131" s="51"/>
    </row>
    <row r="132" spans="1:10" ht="12.75" customHeight="1" x14ac:dyDescent="0.2">
      <c r="A132" s="158"/>
      <c r="B132" s="78" t="s">
        <v>19</v>
      </c>
      <c r="C132" s="44">
        <v>127851.41999999998</v>
      </c>
      <c r="D132" s="48">
        <f t="shared" si="3"/>
        <v>-5.0299666199528081</v>
      </c>
      <c r="E132" s="48">
        <f>100*(SUM(C122:C132)/SUM(C110:C120)-1)</f>
        <v>-35.385824495038833</v>
      </c>
      <c r="F132" s="48">
        <f t="shared" si="2"/>
        <v>-31.516108319797851</v>
      </c>
      <c r="G132" s="48">
        <f t="shared" si="1"/>
        <v>-32.018439033294669</v>
      </c>
      <c r="I132" s="51"/>
      <c r="J132" s="51"/>
    </row>
    <row r="133" spans="1:10" ht="12.75" customHeight="1" x14ac:dyDescent="0.2">
      <c r="A133" s="158"/>
      <c r="B133" s="78" t="s">
        <v>20</v>
      </c>
      <c r="C133" s="44">
        <v>112782.82999847413</v>
      </c>
      <c r="D133" s="48">
        <f t="shared" si="3"/>
        <v>-11.786016926152133</v>
      </c>
      <c r="E133" s="48">
        <f>100*(SUM(C122:C133)/SUM(C110:C121)-1)</f>
        <v>-35.331704384021798</v>
      </c>
      <c r="F133" s="48">
        <f t="shared" si="2"/>
        <v>-34.705016559560534</v>
      </c>
      <c r="G133" s="48">
        <f t="shared" si="1"/>
        <v>-35.331704384021798</v>
      </c>
      <c r="I133" s="51"/>
      <c r="J133" s="51"/>
    </row>
    <row r="134" spans="1:10" ht="12.75" customHeight="1" x14ac:dyDescent="0.2">
      <c r="A134" s="153">
        <v>2021</v>
      </c>
      <c r="B134" s="78" t="s">
        <v>9</v>
      </c>
      <c r="C134" s="44">
        <v>98581.67</v>
      </c>
      <c r="D134" s="48">
        <f t="shared" si="3"/>
        <v>-12.591597496415252</v>
      </c>
      <c r="E134" s="48">
        <f>100*(SUM(C134)/SUM(C122)-1)</f>
        <v>-30.219049579452673</v>
      </c>
      <c r="F134" s="48">
        <f t="shared" si="2"/>
        <v>-30.219049579452673</v>
      </c>
      <c r="G134" s="48">
        <f t="shared" si="1"/>
        <v>-36.857775404611438</v>
      </c>
      <c r="I134" s="51"/>
      <c r="J134" s="51"/>
    </row>
    <row r="135" spans="1:10" ht="12.75" customHeight="1" x14ac:dyDescent="0.2">
      <c r="A135" s="154"/>
      <c r="B135" s="78" t="s">
        <v>10</v>
      </c>
      <c r="C135" s="44">
        <v>109785.65000000001</v>
      </c>
      <c r="D135" s="48">
        <f t="shared" si="3"/>
        <v>11.365175696455543</v>
      </c>
      <c r="E135" s="48">
        <f>100*(SUM(C134:C135)/SUM(C122:C123)-1)</f>
        <v>-28.966847917111906</v>
      </c>
      <c r="F135" s="48">
        <f t="shared" si="2"/>
        <v>-27.803514929034666</v>
      </c>
      <c r="G135" s="48">
        <f t="shared" si="1"/>
        <v>-37.904553646010072</v>
      </c>
      <c r="I135" s="51"/>
      <c r="J135" s="51"/>
    </row>
    <row r="136" spans="1:10" ht="12.75" customHeight="1" x14ac:dyDescent="0.2">
      <c r="A136" s="154"/>
      <c r="B136" s="78" t="s">
        <v>11</v>
      </c>
      <c r="C136" s="44">
        <v>125055.31</v>
      </c>
      <c r="D136" s="48">
        <f t="shared" ref="D136:D141" si="4">100*(C136/C135-1)</f>
        <v>13.908611917859925</v>
      </c>
      <c r="E136" s="48">
        <f>100*(SUM(C134:C136)/SUM(C122:C124)-1)</f>
        <v>-16.879078061577147</v>
      </c>
      <c r="F136" s="48">
        <f t="shared" ref="F136:F141" si="5">100*(C136/C124-1)</f>
        <v>16.015950425766491</v>
      </c>
      <c r="G136" s="48">
        <f t="shared" ref="G136:G141" si="6">100*(SUM(C125:C136)/SUM(C113:C124)-1)</f>
        <v>-34.460813783359171</v>
      </c>
      <c r="H136" s="51"/>
      <c r="I136" s="51"/>
      <c r="J136" s="51"/>
    </row>
    <row r="137" spans="1:10" ht="12.75" customHeight="1" x14ac:dyDescent="0.2">
      <c r="A137" s="154"/>
      <c r="B137" s="78" t="s">
        <v>12</v>
      </c>
      <c r="C137" s="44">
        <v>104925.70999990462</v>
      </c>
      <c r="D137" s="48">
        <f t="shared" si="4"/>
        <v>-16.096557595271545</v>
      </c>
      <c r="E137" s="48">
        <f>100*(SUM(C134:C137)/SUM(C122:C125)-1)</f>
        <v>4.1228456127071489</v>
      </c>
      <c r="F137" s="48">
        <f t="shared" si="5"/>
        <v>428.27629783608126</v>
      </c>
      <c r="G137" s="48">
        <f t="shared" si="6"/>
        <v>-24.624861233348881</v>
      </c>
      <c r="H137" s="51"/>
      <c r="I137" s="51"/>
      <c r="J137" s="51"/>
    </row>
    <row r="138" spans="1:10" ht="12.75" customHeight="1" x14ac:dyDescent="0.2">
      <c r="A138" s="154"/>
      <c r="B138" s="78" t="s">
        <v>13</v>
      </c>
      <c r="C138" s="44">
        <v>96078.560000000012</v>
      </c>
      <c r="D138" s="48">
        <f t="shared" si="4"/>
        <v>-8.4318228582038195</v>
      </c>
      <c r="E138" s="48">
        <f>100*(SUM(C134:C138)/SUM(C122:C126)-1)</f>
        <v>5.393457616581232</v>
      </c>
      <c r="F138" s="48">
        <f t="shared" si="5"/>
        <v>11.607181441639547</v>
      </c>
      <c r="G138" s="48">
        <f t="shared" si="6"/>
        <v>-19.663578459276888</v>
      </c>
      <c r="H138" s="51"/>
      <c r="I138" s="51"/>
      <c r="J138" s="51"/>
    </row>
    <row r="139" spans="1:10" ht="12.75" customHeight="1" x14ac:dyDescent="0.2">
      <c r="A139" s="154"/>
      <c r="B139" s="78" t="s">
        <v>14</v>
      </c>
      <c r="C139" s="44">
        <v>110096.34999923706</v>
      </c>
      <c r="D139" s="48">
        <f t="shared" si="4"/>
        <v>14.589925160448969</v>
      </c>
      <c r="E139" s="48">
        <f>100*(SUM(C134:C139)/SUM(C122:C127)-1)</f>
        <v>3.4909190271243062</v>
      </c>
      <c r="F139" s="48">
        <f t="shared" si="5"/>
        <v>-4.8470004021866746</v>
      </c>
      <c r="G139" s="48">
        <f t="shared" si="6"/>
        <v>-16.920465388759187</v>
      </c>
      <c r="H139" s="51"/>
      <c r="I139" s="51"/>
      <c r="J139" s="51"/>
    </row>
    <row r="140" spans="1:10" ht="12.75" customHeight="1" x14ac:dyDescent="0.2">
      <c r="A140" s="154"/>
      <c r="B140" s="78" t="s">
        <v>15</v>
      </c>
      <c r="C140" s="44">
        <v>119126.86000019073</v>
      </c>
      <c r="D140" s="48">
        <f t="shared" si="4"/>
        <v>8.202370015914461</v>
      </c>
      <c r="E140" s="48">
        <f>100*(SUM(C134:C140)/SUM(C122:C128)-1)</f>
        <v>0.25383982359890034</v>
      </c>
      <c r="F140" s="48">
        <f t="shared" si="5"/>
        <v>-14.256602858123269</v>
      </c>
      <c r="G140" s="48">
        <f t="shared" si="6"/>
        <v>-15.408468387442852</v>
      </c>
      <c r="H140" s="51"/>
      <c r="I140" s="51"/>
      <c r="J140" s="51"/>
    </row>
    <row r="141" spans="1:10" ht="12.75" customHeight="1" x14ac:dyDescent="0.2">
      <c r="A141" s="154"/>
      <c r="B141" s="78" t="s">
        <v>16</v>
      </c>
      <c r="C141" s="44">
        <v>121989.75000000001</v>
      </c>
      <c r="D141" s="48">
        <f t="shared" si="4"/>
        <v>2.4032279536325474</v>
      </c>
      <c r="E141" s="48">
        <f>100*(SUM(C134:C141)/SUM(C122:C129)-1)</f>
        <v>-1.5542917320550909</v>
      </c>
      <c r="F141" s="48">
        <f t="shared" si="5"/>
        <v>-11.541408081806415</v>
      </c>
      <c r="G141" s="48">
        <f t="shared" si="6"/>
        <v>-13.616632973499932</v>
      </c>
      <c r="H141" s="51"/>
      <c r="I141" s="51"/>
      <c r="J141" s="51"/>
    </row>
    <row r="142" spans="1:10" ht="12.75" customHeight="1" x14ac:dyDescent="0.2">
      <c r="A142" s="154"/>
      <c r="B142" s="78" t="s">
        <v>17</v>
      </c>
      <c r="C142" s="44">
        <v>125437.6099847412</v>
      </c>
      <c r="D142" s="48">
        <f t="shared" ref="D142:D165" si="7">100*(C142/C141-1)</f>
        <v>2.8263522015097076</v>
      </c>
      <c r="E142" s="48">
        <f>100*(SUM(C134:C142)/SUM(C122:C130)-1)</f>
        <v>-1.8262558482076807</v>
      </c>
      <c r="F142" s="48">
        <f t="shared" ref="F142:F165" si="8">100*(C142/C130-1)</f>
        <v>-3.704492147635563</v>
      </c>
      <c r="G142" s="48">
        <f t="shared" ref="G142:G165" si="9">100*(SUM(C131:C142)/SUM(C119:C130)-1)</f>
        <v>-11.534806838269096</v>
      </c>
      <c r="H142" s="51"/>
      <c r="I142" s="51"/>
      <c r="J142" s="51"/>
    </row>
    <row r="143" spans="1:10" ht="12.75" customHeight="1" x14ac:dyDescent="0.2">
      <c r="A143" s="82"/>
      <c r="B143" s="77" t="s">
        <v>18</v>
      </c>
      <c r="C143" s="44">
        <v>123073.9800137329</v>
      </c>
      <c r="D143" s="48">
        <f t="shared" si="7"/>
        <v>-1.8843072434940544</v>
      </c>
      <c r="E143" s="48">
        <f>100*(SUM(C134:C143)/SUM(C122:C131)-1)</f>
        <v>-2.6068741772550696</v>
      </c>
      <c r="F143" s="48">
        <f t="shared" si="8"/>
        <v>-8.578723723839154</v>
      </c>
      <c r="G143" s="48">
        <f t="shared" si="9"/>
        <v>-9.7865371995194401</v>
      </c>
      <c r="H143" s="51"/>
      <c r="I143" s="51"/>
      <c r="J143" s="51"/>
    </row>
    <row r="144" spans="1:10" ht="12.75" customHeight="1" x14ac:dyDescent="0.2">
      <c r="A144" s="81"/>
      <c r="B144" s="77" t="s">
        <v>19</v>
      </c>
      <c r="C144" s="44">
        <v>111812.98300305176</v>
      </c>
      <c r="D144" s="48">
        <f t="shared" si="7"/>
        <v>-9.1497788642445848</v>
      </c>
      <c r="E144" s="48">
        <f>100*(SUM(C134:C144)/SUM(C122:C132)-1)</f>
        <v>-3.5899988403175875</v>
      </c>
      <c r="F144" s="48">
        <f t="shared" si="8"/>
        <v>-12.544590429224979</v>
      </c>
      <c r="G144" s="48">
        <f t="shared" si="9"/>
        <v>-7.2583374699373042</v>
      </c>
      <c r="H144" s="51"/>
      <c r="I144" s="51"/>
      <c r="J144" s="51"/>
    </row>
    <row r="145" spans="1:10" ht="12.75" customHeight="1" x14ac:dyDescent="0.2">
      <c r="A145" s="82"/>
      <c r="B145" s="77" t="s">
        <v>20</v>
      </c>
      <c r="C145" s="44">
        <v>110621.36399542236</v>
      </c>
      <c r="D145" s="48">
        <f t="shared" si="7"/>
        <v>-1.0657250845341304</v>
      </c>
      <c r="E145" s="48">
        <f>100*(SUM(C134:C145)/SUM(C122:C133)-1)</f>
        <v>-3.4556754072960438</v>
      </c>
      <c r="F145" s="48">
        <f t="shared" si="8"/>
        <v>-1.9164849854193311</v>
      </c>
      <c r="G145" s="48">
        <f t="shared" si="9"/>
        <v>-3.4556754072960438</v>
      </c>
      <c r="H145" s="51"/>
      <c r="I145" s="51"/>
      <c r="J145" s="51"/>
    </row>
    <row r="146" spans="1:10" ht="12.75" customHeight="1" x14ac:dyDescent="0.2">
      <c r="A146" s="83"/>
      <c r="B146" s="77" t="s">
        <v>9</v>
      </c>
      <c r="C146" s="44">
        <v>124485.28319933705</v>
      </c>
      <c r="D146" s="48">
        <f t="shared" si="7"/>
        <v>12.532768267518723</v>
      </c>
      <c r="E146" s="48">
        <f>100*(SUM(C146)/SUM(C134)-1)</f>
        <v>26.276297814124128</v>
      </c>
      <c r="F146" s="48">
        <f t="shared" si="8"/>
        <v>26.276297814124128</v>
      </c>
      <c r="G146" s="48">
        <f t="shared" si="9"/>
        <v>1.470716668985661</v>
      </c>
      <c r="H146" s="51"/>
      <c r="I146" s="51"/>
      <c r="J146" s="51"/>
    </row>
    <row r="147" spans="1:10" ht="12.75" customHeight="1" x14ac:dyDescent="0.2">
      <c r="A147" s="81"/>
      <c r="B147" s="77" t="s">
        <v>10</v>
      </c>
      <c r="C147" s="44">
        <v>142745.64793354258</v>
      </c>
      <c r="D147" s="48">
        <f t="shared" si="7"/>
        <v>14.668693571564905</v>
      </c>
      <c r="E147" s="48">
        <f>100*(SUM(C146:C147)/SUM(C134:C135)-1)</f>
        <v>28.249924764055901</v>
      </c>
      <c r="F147" s="48">
        <f t="shared" si="8"/>
        <v>30.022136712350456</v>
      </c>
      <c r="G147" s="48">
        <f t="shared" si="9"/>
        <v>7.2170314742974417</v>
      </c>
      <c r="H147" s="51"/>
      <c r="I147" s="51"/>
      <c r="J147" s="51"/>
    </row>
    <row r="148" spans="1:10" ht="12.75" customHeight="1" x14ac:dyDescent="0.2">
      <c r="A148" s="82"/>
      <c r="B148" s="77" t="s">
        <v>11</v>
      </c>
      <c r="C148" s="44">
        <v>156875.77202937123</v>
      </c>
      <c r="D148" s="48">
        <f t="shared" si="7"/>
        <v>9.8988125385140577</v>
      </c>
      <c r="E148" s="48">
        <f>100*(SUM(C146:C148)/SUM(C134:C136)-1)</f>
        <v>27.19793589362871</v>
      </c>
      <c r="F148" s="48">
        <f t="shared" si="8"/>
        <v>25.445110670927317</v>
      </c>
      <c r="G148" s="48">
        <f t="shared" si="9"/>
        <v>8.2122713221459911</v>
      </c>
      <c r="H148" s="51"/>
      <c r="I148" s="51"/>
      <c r="J148" s="51"/>
    </row>
    <row r="149" spans="1:10" ht="12.75" customHeight="1" x14ac:dyDescent="0.2">
      <c r="A149" s="82"/>
      <c r="B149" s="77" t="s">
        <v>12</v>
      </c>
      <c r="C149" s="44">
        <v>143409.06760149795</v>
      </c>
      <c r="D149" s="48">
        <f t="shared" si="7"/>
        <v>-8.5843111741639504</v>
      </c>
      <c r="E149" s="48">
        <f>100*(SUM(C146:C149)/SUM(C134:C137)-1)</f>
        <v>29.466846107794598</v>
      </c>
      <c r="F149" s="48">
        <f t="shared" si="8"/>
        <v>36.676766448974533</v>
      </c>
      <c r="G149" s="48">
        <f t="shared" si="9"/>
        <v>4.4466382445481401</v>
      </c>
      <c r="H149" s="51"/>
      <c r="I149" s="51"/>
      <c r="J149" s="51"/>
    </row>
    <row r="150" spans="1:10" ht="12.75" customHeight="1" x14ac:dyDescent="0.2">
      <c r="A150" s="82"/>
      <c r="B150" s="77" t="s">
        <v>13</v>
      </c>
      <c r="C150" s="44">
        <v>141479.63036484571</v>
      </c>
      <c r="D150" s="48">
        <f t="shared" si="7"/>
        <v>-1.3454081174376853</v>
      </c>
      <c r="E150" s="48">
        <f>100*(SUM(C146:C150)/SUM(C134:C138)-1)</f>
        <v>32.664617205593686</v>
      </c>
      <c r="F150" s="48">
        <f t="shared" si="8"/>
        <v>47.254112015048612</v>
      </c>
      <c r="G150" s="48">
        <f t="shared" si="9"/>
        <v>6.8874583816491031</v>
      </c>
      <c r="H150" s="51"/>
      <c r="I150" s="51"/>
      <c r="J150" s="51"/>
    </row>
    <row r="151" spans="1:10" ht="12.75" customHeight="1" x14ac:dyDescent="0.2">
      <c r="A151" s="81">
        <v>2022</v>
      </c>
      <c r="B151" s="77" t="s">
        <v>14</v>
      </c>
      <c r="C151" s="44">
        <v>141724.84805565164</v>
      </c>
      <c r="D151" s="48">
        <f t="shared" si="7"/>
        <v>0.17332367223010792</v>
      </c>
      <c r="E151" s="48">
        <f>100*(SUM(C146:C151)/SUM(C134:C139)-1)</f>
        <v>31.992173934047983</v>
      </c>
      <c r="F151" s="48">
        <f t="shared" si="8"/>
        <v>28.728016920300959</v>
      </c>
      <c r="G151" s="48">
        <f t="shared" si="9"/>
        <v>9.5241804685659126</v>
      </c>
      <c r="H151" s="51"/>
      <c r="I151" s="51"/>
      <c r="J151" s="51"/>
    </row>
    <row r="152" spans="1:10" ht="12.75" customHeight="1" x14ac:dyDescent="0.2">
      <c r="A152" s="82"/>
      <c r="B152" s="77" t="s">
        <v>15</v>
      </c>
      <c r="C152" s="44">
        <v>147428.93502999766</v>
      </c>
      <c r="D152" s="48">
        <f t="shared" si="7"/>
        <v>4.024761396890808</v>
      </c>
      <c r="E152" s="48">
        <f>100*(SUM(C146:C152)/SUM(C134:C140)-1)</f>
        <v>30.707659325173964</v>
      </c>
      <c r="F152" s="48">
        <f t="shared" si="8"/>
        <v>23.757929177149141</v>
      </c>
      <c r="G152" s="48">
        <f t="shared" si="9"/>
        <v>13.077352343763128</v>
      </c>
      <c r="H152" s="51"/>
      <c r="I152" s="51"/>
      <c r="J152" s="51"/>
    </row>
    <row r="153" spans="1:10" ht="12.75" customHeight="1" x14ac:dyDescent="0.2">
      <c r="A153" s="82"/>
      <c r="B153" s="77" t="s">
        <v>16</v>
      </c>
      <c r="C153" s="44">
        <v>158525.00587690866</v>
      </c>
      <c r="D153" s="48">
        <f t="shared" si="7"/>
        <v>7.5263860819813067</v>
      </c>
      <c r="E153" s="48">
        <f>100*(SUM(C146:C153)/SUM(C134:C141)-1)</f>
        <v>30.603221730786178</v>
      </c>
      <c r="F153" s="48">
        <f t="shared" si="8"/>
        <v>29.949447291193444</v>
      </c>
      <c r="G153" s="48">
        <f t="shared" si="9"/>
        <v>16.997316833110297</v>
      </c>
      <c r="H153" s="51"/>
      <c r="I153" s="51"/>
      <c r="J153" s="51"/>
    </row>
    <row r="154" spans="1:10" ht="12.75" customHeight="1" x14ac:dyDescent="0.2">
      <c r="A154" s="81"/>
      <c r="B154" s="77" t="s">
        <v>17</v>
      </c>
      <c r="C154" s="44">
        <v>155050.19513759529</v>
      </c>
      <c r="D154" s="48">
        <f t="shared" si="7"/>
        <v>-2.1919637978196849</v>
      </c>
      <c r="E154" s="48">
        <f>100*(SUM(C146:C154)/SUM(C134:C142)-1)</f>
        <v>29.735299635290048</v>
      </c>
      <c r="F154" s="48">
        <f t="shared" si="8"/>
        <v>23.607421375818859</v>
      </c>
      <c r="G154" s="48">
        <f t="shared" si="9"/>
        <v>19.540598613583903</v>
      </c>
      <c r="H154" s="51"/>
      <c r="I154" s="51"/>
      <c r="J154" s="51"/>
    </row>
    <row r="155" spans="1:10" ht="12.75" customHeight="1" x14ac:dyDescent="0.2">
      <c r="A155" s="82"/>
      <c r="B155" s="77" t="s">
        <v>18</v>
      </c>
      <c r="C155" s="44">
        <v>153142.72002637837</v>
      </c>
      <c r="D155" s="48">
        <f t="shared" si="7"/>
        <v>-1.2302307065941931</v>
      </c>
      <c r="E155" s="48">
        <f>100*(SUM(C146:C155)/SUM(C134:C143)-1)</f>
        <v>29.159743635469425</v>
      </c>
      <c r="F155" s="48">
        <f t="shared" si="8"/>
        <v>24.431435474249174</v>
      </c>
      <c r="G155" s="48">
        <f t="shared" si="9"/>
        <v>22.731961225532494</v>
      </c>
      <c r="H155" s="51"/>
      <c r="I155" s="51"/>
      <c r="J155" s="51"/>
    </row>
    <row r="156" spans="1:10" ht="12.75" customHeight="1" x14ac:dyDescent="0.2">
      <c r="A156" s="82"/>
      <c r="B156" s="77" t="s">
        <v>19</v>
      </c>
      <c r="C156" s="44">
        <v>178044.63790589222</v>
      </c>
      <c r="D156" s="48">
        <f t="shared" si="7"/>
        <v>16.260595263832698</v>
      </c>
      <c r="E156" s="48">
        <f>100*(SUM(C146:C156)/SUM(C134:C144)-1)</f>
        <v>31.858638950401442</v>
      </c>
      <c r="F156" s="48">
        <f t="shared" si="8"/>
        <v>59.23431530400434</v>
      </c>
      <c r="G156" s="48">
        <f t="shared" si="9"/>
        <v>29.055134454191901</v>
      </c>
      <c r="H156" s="51"/>
      <c r="I156" s="51"/>
      <c r="J156" s="51"/>
    </row>
    <row r="157" spans="1:10" ht="12.75" customHeight="1" x14ac:dyDescent="0.2">
      <c r="A157" s="143"/>
      <c r="B157" s="77" t="s">
        <v>20</v>
      </c>
      <c r="C157" s="44">
        <v>171298.74651097177</v>
      </c>
      <c r="D157" s="48">
        <f t="shared" si="7"/>
        <v>-3.78887647180145</v>
      </c>
      <c r="E157" s="48">
        <f>100*(SUM(C146:C157)/SUM(C134:C145)-1)</f>
        <v>33.733560655652674</v>
      </c>
      <c r="F157" s="48">
        <f t="shared" si="8"/>
        <v>54.851414160885149</v>
      </c>
      <c r="G157" s="48">
        <f t="shared" si="9"/>
        <v>33.733560655652674</v>
      </c>
      <c r="H157" s="51"/>
      <c r="I157" s="51"/>
      <c r="J157" s="51"/>
    </row>
    <row r="158" spans="1:10" ht="12.75" customHeight="1" x14ac:dyDescent="0.2">
      <c r="A158" s="144"/>
      <c r="B158" s="78" t="s">
        <v>9</v>
      </c>
      <c r="C158" s="44">
        <v>138583.38801264096</v>
      </c>
      <c r="D158" s="48">
        <f t="shared" si="7"/>
        <v>-19.098422589003228</v>
      </c>
      <c r="E158" s="48">
        <f>100*(SUM(C158)/SUM(C146)-1)</f>
        <v>11.325117677347251</v>
      </c>
      <c r="F158" s="48">
        <f t="shared" si="8"/>
        <v>11.325117677347251</v>
      </c>
      <c r="G158" s="48">
        <f t="shared" si="9"/>
        <v>32.247565948920666</v>
      </c>
      <c r="H158" s="51"/>
      <c r="I158" s="51"/>
      <c r="J158" s="51"/>
    </row>
    <row r="159" spans="1:10" ht="12.75" customHeight="1" x14ac:dyDescent="0.2">
      <c r="A159" s="145"/>
      <c r="B159" s="78" t="s">
        <v>10</v>
      </c>
      <c r="C159" s="44">
        <v>150780.2529049353</v>
      </c>
      <c r="D159" s="48">
        <f t="shared" si="7"/>
        <v>8.8011016812360019</v>
      </c>
      <c r="E159" s="48">
        <f>100*(SUM(C158:C159)/SUM(C146:C147)-1)</f>
        <v>8.2822410156147654</v>
      </c>
      <c r="F159" s="48">
        <f t="shared" si="8"/>
        <v>5.6286164150751272</v>
      </c>
      <c r="G159" s="48">
        <f t="shared" si="9"/>
        <v>29.735700118299114</v>
      </c>
      <c r="H159" s="51"/>
      <c r="I159" s="51"/>
      <c r="J159" s="51"/>
    </row>
    <row r="160" spans="1:10" ht="12.75" customHeight="1" x14ac:dyDescent="0.2">
      <c r="A160" s="145"/>
      <c r="B160" s="78" t="s">
        <v>11</v>
      </c>
      <c r="C160" s="44">
        <v>166503.27586412878</v>
      </c>
      <c r="D160" s="48">
        <f t="shared" si="7"/>
        <v>10.427773303382516</v>
      </c>
      <c r="E160" s="48">
        <f>100*(SUM(C158:C160)/SUM(C146:C148)-1)</f>
        <v>7.4887318174039041</v>
      </c>
      <c r="F160" s="48">
        <f t="shared" si="8"/>
        <v>6.1370240351422911</v>
      </c>
      <c r="G160" s="48">
        <f t="shared" si="9"/>
        <v>27.548478784349982</v>
      </c>
      <c r="H160" s="51"/>
      <c r="I160" s="51"/>
      <c r="J160" s="51"/>
    </row>
    <row r="161" spans="1:10" ht="12.75" customHeight="1" x14ac:dyDescent="0.2">
      <c r="A161" s="145"/>
      <c r="B161" s="78" t="s">
        <v>12</v>
      </c>
      <c r="C161" s="44">
        <v>153219.46672415052</v>
      </c>
      <c r="D161" s="48">
        <f t="shared" si="7"/>
        <v>-7.9781067796036664</v>
      </c>
      <c r="E161" s="48">
        <f>100*(SUM(C158:C161)/SUM(C146:C149)-1)</f>
        <v>7.3250145429724522</v>
      </c>
      <c r="F161" s="48">
        <f t="shared" si="8"/>
        <v>6.8408499453559646</v>
      </c>
      <c r="G161" s="48">
        <f t="shared" si="9"/>
        <v>24.905069545890491</v>
      </c>
      <c r="H161" s="51"/>
      <c r="I161" s="51"/>
      <c r="J161" s="51"/>
    </row>
    <row r="162" spans="1:10" ht="12.75" customHeight="1" x14ac:dyDescent="0.2">
      <c r="A162" s="145">
        <v>2023</v>
      </c>
      <c r="B162" s="78" t="s">
        <v>13</v>
      </c>
      <c r="C162" s="44">
        <v>170962.99544894628</v>
      </c>
      <c r="D162" s="48">
        <f t="shared" si="7"/>
        <v>11.580466310289683</v>
      </c>
      <c r="E162" s="48">
        <f>100*(SUM(C158:C162)/SUM(C146:C150)-1)</f>
        <v>10.021782611438956</v>
      </c>
      <c r="F162" s="48">
        <f t="shared" si="8"/>
        <v>20.839300334662504</v>
      </c>
      <c r="G162" s="48">
        <f t="shared" si="9"/>
        <v>23.127007500606879</v>
      </c>
      <c r="H162" s="51"/>
      <c r="I162" s="51"/>
      <c r="J162" s="51"/>
    </row>
    <row r="163" spans="1:10" ht="12.75" customHeight="1" x14ac:dyDescent="0.2">
      <c r="A163" s="145"/>
      <c r="B163" s="78" t="s">
        <v>14</v>
      </c>
      <c r="C163" s="44">
        <v>155824.91831825994</v>
      </c>
      <c r="D163" s="48">
        <f t="shared" si="7"/>
        <v>-8.8545928263212623</v>
      </c>
      <c r="E163" s="48">
        <f>100*(SUM(C158:C163)/SUM(C146:C151)-1)</f>
        <v>10.009641614910381</v>
      </c>
      <c r="F163" s="48">
        <f t="shared" si="8"/>
        <v>9.9489048364134192</v>
      </c>
      <c r="G163" s="48">
        <f t="shared" si="9"/>
        <v>21.537333428666372</v>
      </c>
      <c r="H163" s="51"/>
      <c r="I163" s="51"/>
      <c r="J163" s="51"/>
    </row>
    <row r="164" spans="1:10" ht="12.75" customHeight="1" x14ac:dyDescent="0.2">
      <c r="A164" s="145"/>
      <c r="B164" s="78" t="s">
        <v>15</v>
      </c>
      <c r="C164" s="44">
        <v>155271.70849475398</v>
      </c>
      <c r="D164" s="48">
        <f t="shared" si="7"/>
        <v>-0.35502012738172217</v>
      </c>
      <c r="E164" s="48">
        <f>100*(SUM(C158:C164)/SUM(C146:C152)-1)</f>
        <v>9.3169260692007825</v>
      </c>
      <c r="F164" s="48">
        <f t="shared" si="8"/>
        <v>5.3196975635485311</v>
      </c>
      <c r="G164" s="48">
        <f t="shared" si="9"/>
        <v>19.868358107994965</v>
      </c>
      <c r="H164" s="51"/>
      <c r="I164" s="51"/>
      <c r="J164" s="51"/>
    </row>
    <row r="165" spans="1:10" ht="12.75" customHeight="1" x14ac:dyDescent="0.2">
      <c r="A165" s="145"/>
      <c r="B165" s="78" t="s">
        <v>16</v>
      </c>
      <c r="C165" s="44">
        <v>164213.51332189317</v>
      </c>
      <c r="D165" s="48">
        <f t="shared" si="7"/>
        <v>5.7588113854246004</v>
      </c>
      <c r="E165" s="48">
        <f>100*(SUM(C158:C165)/SUM(C146:C153)-1)</f>
        <v>8.5318173297166169</v>
      </c>
      <c r="F165" s="48">
        <f t="shared" si="8"/>
        <v>3.5883975613295371</v>
      </c>
      <c r="G165" s="48">
        <f t="shared" si="9"/>
        <v>17.527166617976107</v>
      </c>
      <c r="H165" s="51"/>
      <c r="I165" s="51"/>
      <c r="J165" s="51"/>
    </row>
    <row r="166" spans="1:10" ht="12.75" customHeight="1" x14ac:dyDescent="0.2">
      <c r="A166" s="145"/>
      <c r="B166" s="78" t="s">
        <v>17</v>
      </c>
      <c r="C166" s="44">
        <v>163713.65736688973</v>
      </c>
      <c r="D166" s="48">
        <f t="shared" ref="D166:D170" si="10">100*(C166/C165-1)</f>
        <v>-0.30439392282145539</v>
      </c>
      <c r="E166" s="48">
        <f>100*(SUM(C158:C166)/SUM(C146:C154)-1)</f>
        <v>8.1837916895270979</v>
      </c>
      <c r="F166" s="48">
        <f t="shared" ref="F166:F170" si="11">100*(C166/C154-1)</f>
        <v>5.5875210099582739</v>
      </c>
      <c r="G166" s="48">
        <f t="shared" ref="G166:G170" si="12">100*(SUM(C155:C166)/SUM(C143:C154)-1)</f>
        <v>15.949876363558912</v>
      </c>
      <c r="H166" s="51"/>
      <c r="I166" s="51"/>
      <c r="J166" s="51"/>
    </row>
    <row r="167" spans="1:10" ht="12.75" customHeight="1" x14ac:dyDescent="0.2">
      <c r="A167" s="145"/>
      <c r="B167" s="78" t="s">
        <v>18</v>
      </c>
      <c r="C167" s="44">
        <v>150714.79678388863</v>
      </c>
      <c r="D167" s="48">
        <f t="shared" si="10"/>
        <v>-7.9399976715870846</v>
      </c>
      <c r="E167" s="48">
        <f>100*(SUM(C158:C167)/SUM(C146:C155)-1)</f>
        <v>7.162483723538049</v>
      </c>
      <c r="F167" s="48">
        <f t="shared" si="11"/>
        <v>-1.5853990591727429</v>
      </c>
      <c r="G167" s="48">
        <f t="shared" si="12"/>
        <v>13.739685051187145</v>
      </c>
      <c r="H167" s="51"/>
      <c r="I167" s="51"/>
      <c r="J167" s="51"/>
    </row>
    <row r="168" spans="1:10" ht="12.75" customHeight="1" x14ac:dyDescent="0.2">
      <c r="A168" s="145"/>
      <c r="B168" s="78" t="s">
        <v>19</v>
      </c>
      <c r="C168" s="44">
        <v>159423.12429853721</v>
      </c>
      <c r="D168" s="48">
        <f t="shared" si="10"/>
        <v>5.7780176203505285</v>
      </c>
      <c r="E168" s="48">
        <f>100*(SUM(C158:C168)/SUM(C146:C156)-1)</f>
        <v>5.2528296019093146</v>
      </c>
      <c r="F168" s="48">
        <f t="shared" si="11"/>
        <v>-10.458901670039422</v>
      </c>
      <c r="G168" s="48">
        <f t="shared" si="12"/>
        <v>8.3817486133407559</v>
      </c>
      <c r="H168" s="51"/>
      <c r="I168" s="51"/>
      <c r="J168" s="51"/>
    </row>
    <row r="169" spans="1:10" ht="12.75" customHeight="1" x14ac:dyDescent="0.2">
      <c r="A169" s="149"/>
      <c r="B169" s="78" t="s">
        <v>20</v>
      </c>
      <c r="C169" s="44">
        <v>165749.93318234611</v>
      </c>
      <c r="D169" s="48">
        <f t="shared" si="10"/>
        <v>3.9685641036373509</v>
      </c>
      <c r="E169" s="48">
        <f>100*(SUM(C158:C169)/SUM(C146:C157)-1)</f>
        <v>4.4510017723456308</v>
      </c>
      <c r="F169" s="48">
        <f t="shared" si="11"/>
        <v>-3.2392609062496858</v>
      </c>
      <c r="G169" s="48">
        <f t="shared" si="12"/>
        <v>4.4510017723456308</v>
      </c>
      <c r="H169" s="51"/>
      <c r="I169" s="51"/>
      <c r="J169" s="51"/>
    </row>
    <row r="170" spans="1:10" ht="12.75" customHeight="1" x14ac:dyDescent="0.2">
      <c r="A170" s="166">
        <v>2024</v>
      </c>
      <c r="B170" s="78" t="s">
        <v>9</v>
      </c>
      <c r="C170" s="44">
        <v>127109.01551480926</v>
      </c>
      <c r="D170" s="48">
        <f t="shared" si="10"/>
        <v>-23.312780238063148</v>
      </c>
      <c r="E170" s="48">
        <f>100*(SUM(C170)/SUM(C158)-1)</f>
        <v>-8.2797604116772394</v>
      </c>
      <c r="F170" s="48">
        <f t="shared" si="11"/>
        <v>-8.2797604116772394</v>
      </c>
      <c r="G170" s="48">
        <f t="shared" si="12"/>
        <v>3.0179841578537703</v>
      </c>
      <c r="H170" s="51"/>
      <c r="I170" s="51"/>
      <c r="J170" s="51"/>
    </row>
    <row r="171" spans="1:10" ht="12.75" customHeight="1" x14ac:dyDescent="0.2">
      <c r="A171" s="167"/>
      <c r="B171" s="78" t="s">
        <v>10</v>
      </c>
      <c r="C171" s="44">
        <v>136225.81496906528</v>
      </c>
      <c r="D171" s="48">
        <f t="shared" ref="D171:D183" si="13">100*(C171/C170-1)</f>
        <v>7.1724255099700818</v>
      </c>
      <c r="E171" s="48">
        <f>100*(SUM(C170:C171)/SUM(C158:C159)-1)</f>
        <v>-8.9951903947448226</v>
      </c>
      <c r="F171" s="48">
        <f t="shared" ref="F171:F186" si="14">100*(C171/C159-1)</f>
        <v>-9.6527480591549253</v>
      </c>
      <c r="G171" s="48">
        <f t="shared" ref="G171:G186" si="15">100*(SUM(C160:C171)/SUM(C148:C159)-1)</f>
        <v>1.7746693995231544</v>
      </c>
      <c r="H171" s="51"/>
      <c r="I171" s="51"/>
      <c r="J171" s="51"/>
    </row>
    <row r="172" spans="1:10" ht="12.75" customHeight="1" x14ac:dyDescent="0.2">
      <c r="A172" s="167"/>
      <c r="B172" s="78" t="s">
        <v>11</v>
      </c>
      <c r="C172" s="44">
        <v>135682.07657052079</v>
      </c>
      <c r="D172" s="48">
        <f t="shared" si="13"/>
        <v>-0.39914490411965264</v>
      </c>
      <c r="E172" s="48">
        <f>100*(SUM(C170:C172)/SUM(C158:C160)-1)</f>
        <v>-12.470746973405122</v>
      </c>
      <c r="F172" s="48">
        <f t="shared" si="14"/>
        <v>-18.510866608269573</v>
      </c>
      <c r="G172" s="48">
        <f t="shared" si="15"/>
        <v>-0.42577502900608133</v>
      </c>
      <c r="H172" s="51"/>
      <c r="I172" s="51"/>
      <c r="J172" s="51"/>
    </row>
    <row r="173" spans="1:10" ht="12.75" customHeight="1" x14ac:dyDescent="0.2">
      <c r="A173" s="167"/>
      <c r="B173" s="78" t="s">
        <v>12</v>
      </c>
      <c r="C173" s="44">
        <v>155643.18649434665</v>
      </c>
      <c r="D173" s="48">
        <f t="shared" si="13"/>
        <v>14.71167778999245</v>
      </c>
      <c r="E173" s="48">
        <f>100*(SUM(C170:C173)/SUM(C158:C161)-1)</f>
        <v>-8.9357259382224274</v>
      </c>
      <c r="F173" s="48">
        <f t="shared" si="14"/>
        <v>1.5818615101693911</v>
      </c>
      <c r="G173" s="48">
        <f t="shared" si="15"/>
        <v>-0.82156034620712859</v>
      </c>
      <c r="H173" s="51"/>
      <c r="I173" s="51"/>
      <c r="J173" s="51"/>
    </row>
    <row r="174" spans="1:10" ht="12.75" customHeight="1" x14ac:dyDescent="0.2">
      <c r="A174" s="167"/>
      <c r="B174" s="78" t="s">
        <v>13</v>
      </c>
      <c r="C174" s="44">
        <v>157146.37478782973</v>
      </c>
      <c r="D174" s="48">
        <f t="shared" si="13"/>
        <v>0.96579126098634838</v>
      </c>
      <c r="E174" s="48">
        <f>100*(SUM(C170:C174)/SUM(C158:C162)-1)</f>
        <v>-8.7485372669188983</v>
      </c>
      <c r="F174" s="48">
        <f t="shared" si="14"/>
        <v>-8.0816439983601782</v>
      </c>
      <c r="G174" s="48">
        <f t="shared" si="15"/>
        <v>-3.1054713226918884</v>
      </c>
      <c r="H174" s="51"/>
      <c r="I174" s="51"/>
      <c r="J174" s="51"/>
    </row>
    <row r="175" spans="1:10" ht="12.75" customHeight="1" x14ac:dyDescent="0.2">
      <c r="A175" s="167"/>
      <c r="B175" s="78" t="s">
        <v>14</v>
      </c>
      <c r="C175" s="44">
        <v>142364.92295693362</v>
      </c>
      <c r="D175" s="48">
        <f t="shared" si="13"/>
        <v>-9.4061678806483418</v>
      </c>
      <c r="E175" s="48">
        <f>100*(SUM(C170:C175)/SUM(C158:C163)-1)</f>
        <v>-8.7301153816940378</v>
      </c>
      <c r="F175" s="48">
        <f t="shared" si="14"/>
        <v>-8.637896625644526</v>
      </c>
      <c r="G175" s="48">
        <f>100*(SUM(C164:C175)/SUM(C152:C163)-1)</f>
        <v>-4.5334326985226099</v>
      </c>
      <c r="H175" s="51"/>
      <c r="I175" s="51"/>
      <c r="J175" s="51"/>
    </row>
    <row r="176" spans="1:10" ht="12.75" customHeight="1" x14ac:dyDescent="0.2">
      <c r="A176" s="167"/>
      <c r="B176" s="78" t="s">
        <v>15</v>
      </c>
      <c r="C176" s="44">
        <v>165068.36310697446</v>
      </c>
      <c r="D176" s="48">
        <f t="shared" si="13"/>
        <v>15.947355344622904</v>
      </c>
      <c r="E176" s="48">
        <f>100*(SUM(C170:C176)/SUM(C158:C164)-1)</f>
        <v>-6.5899752175454518</v>
      </c>
      <c r="F176" s="48">
        <f t="shared" si="14"/>
        <v>6.3093622831821072</v>
      </c>
      <c r="G176" s="48">
        <f t="shared" si="15"/>
        <v>-4.4123431876659236</v>
      </c>
      <c r="H176" s="51"/>
      <c r="I176" s="51"/>
      <c r="J176" s="51"/>
    </row>
    <row r="177" spans="1:10" ht="12.75" customHeight="1" x14ac:dyDescent="0.2">
      <c r="A177" s="167"/>
      <c r="B177" s="78" t="s">
        <v>16</v>
      </c>
      <c r="C177" s="44">
        <v>165248.69454930662</v>
      </c>
      <c r="D177" s="48">
        <f t="shared" si="13"/>
        <v>0.10924652001018664</v>
      </c>
      <c r="E177" s="48">
        <f>100*(SUM(C170:C177)/SUM(C158:C165)-1)</f>
        <v>-5.6454799650791028</v>
      </c>
      <c r="F177" s="48">
        <f t="shared" si="14"/>
        <v>0.63038735757652287</v>
      </c>
      <c r="G177" s="48">
        <f t="shared" si="15"/>
        <v>-4.6424827333679914</v>
      </c>
      <c r="H177" s="51"/>
      <c r="I177" s="51"/>
      <c r="J177" s="51"/>
    </row>
    <row r="178" spans="1:10" ht="12.75" customHeight="1" x14ac:dyDescent="0.2">
      <c r="A178" s="167"/>
      <c r="B178" s="78" t="s">
        <v>17</v>
      </c>
      <c r="C178" s="44">
        <v>150770.77488548504</v>
      </c>
      <c r="D178" s="48">
        <f t="shared" si="13"/>
        <v>-8.7612913997948016</v>
      </c>
      <c r="E178" s="48">
        <f>100*(SUM(C170:C178)/SUM(C158:C166)-1)</f>
        <v>-5.9062459929381301</v>
      </c>
      <c r="F178" s="48">
        <f t="shared" si="14"/>
        <v>-7.9058049826589034</v>
      </c>
      <c r="G178" s="48">
        <f t="shared" si="15"/>
        <v>-5.7459691146293128</v>
      </c>
      <c r="H178" s="51"/>
      <c r="I178" s="51"/>
      <c r="J178" s="51"/>
    </row>
    <row r="179" spans="1:10" ht="12.75" customHeight="1" x14ac:dyDescent="0.2">
      <c r="A179" s="167"/>
      <c r="B179" s="78" t="s">
        <v>18</v>
      </c>
      <c r="C179" s="44">
        <v>160516.80514799879</v>
      </c>
      <c r="D179" s="48">
        <f t="shared" si="13"/>
        <v>6.4641375425152248</v>
      </c>
      <c r="E179" s="48">
        <f>100*(SUM(C170:C179)/SUM(C158:C167)-1)</f>
        <v>-4.7147733018005011</v>
      </c>
      <c r="F179" s="48">
        <f t="shared" si="14"/>
        <v>6.5036801782411224</v>
      </c>
      <c r="G179" s="48">
        <f t="shared" si="15"/>
        <v>-5.1159745163586905</v>
      </c>
      <c r="H179" s="51"/>
      <c r="I179" s="51"/>
      <c r="J179" s="51"/>
    </row>
    <row r="180" spans="1:10" ht="12.75" customHeight="1" x14ac:dyDescent="0.2">
      <c r="A180" s="167"/>
      <c r="B180" s="78" t="s">
        <v>19</v>
      </c>
      <c r="C180" s="44">
        <v>151412.35076782823</v>
      </c>
      <c r="D180" s="48">
        <f t="shared" si="13"/>
        <v>-5.6719633634472855</v>
      </c>
      <c r="E180" s="48">
        <f>100*(SUM(C170:C180)/SUM(C158:C168)-1)</f>
        <v>-4.743360594010726</v>
      </c>
      <c r="F180" s="48">
        <f t="shared" si="14"/>
        <v>-5.0248504198850856</v>
      </c>
      <c r="G180" s="48">
        <f t="shared" si="15"/>
        <v>-4.6077915034597687</v>
      </c>
      <c r="H180" s="51"/>
      <c r="I180" s="51"/>
      <c r="J180" s="51"/>
    </row>
    <row r="181" spans="1:10" ht="12.75" customHeight="1" x14ac:dyDescent="0.2">
      <c r="A181" s="168"/>
      <c r="B181" s="78" t="s">
        <v>20</v>
      </c>
      <c r="C181" s="44">
        <v>151644.63151110642</v>
      </c>
      <c r="D181" s="48">
        <f t="shared" si="13"/>
        <v>0.15340937651404651</v>
      </c>
      <c r="E181" s="48">
        <f>100*(SUM(C170:C181)/SUM(C158:C169)-1)</f>
        <v>-5.0728230238366701</v>
      </c>
      <c r="F181" s="48">
        <f t="shared" si="14"/>
        <v>-8.5099893559064448</v>
      </c>
      <c r="G181" s="48">
        <f t="shared" si="15"/>
        <v>-5.0728230238366701</v>
      </c>
      <c r="H181" s="51"/>
      <c r="I181" s="51"/>
      <c r="J181" s="51"/>
    </row>
    <row r="182" spans="1:10" ht="12.75" customHeight="1" x14ac:dyDescent="0.2">
      <c r="A182" s="166">
        <v>2025</v>
      </c>
      <c r="B182" s="78" t="s">
        <v>9</v>
      </c>
      <c r="C182" s="44">
        <v>123945.37000000002</v>
      </c>
      <c r="D182" s="48">
        <f t="shared" si="13"/>
        <v>-18.265903141502051</v>
      </c>
      <c r="E182" s="48">
        <f>100*(SUM(C182)/SUM(C170)-1)</f>
        <v>-2.4889229941684521</v>
      </c>
      <c r="F182" s="48">
        <f t="shared" si="14"/>
        <v>-2.4889229941684521</v>
      </c>
      <c r="G182" s="48">
        <f t="shared" si="15"/>
        <v>-4.6624855075411364</v>
      </c>
      <c r="H182" s="51"/>
      <c r="I182" s="51"/>
      <c r="J182" s="51"/>
    </row>
    <row r="183" spans="1:10" ht="12.75" customHeight="1" x14ac:dyDescent="0.2">
      <c r="A183" s="167"/>
      <c r="B183" s="78" t="s">
        <v>10</v>
      </c>
      <c r="C183" s="44">
        <v>145926.67999999993</v>
      </c>
      <c r="D183" s="48">
        <f t="shared" si="13"/>
        <v>17.734676172252261</v>
      </c>
      <c r="E183" s="48">
        <f>100*(SUM(C182:C183)/SUM(C170:C171)-1)</f>
        <v>2.4824743100308133</v>
      </c>
      <c r="F183" s="48">
        <f>100*(C183/C171-1)</f>
        <v>7.1211649812024103</v>
      </c>
      <c r="G183" s="48">
        <f t="shared" si="15"/>
        <v>-3.400978848743641</v>
      </c>
      <c r="H183" s="51"/>
      <c r="I183" s="51"/>
      <c r="J183" s="51"/>
    </row>
    <row r="184" spans="1:10" ht="12.75" customHeight="1" x14ac:dyDescent="0.2">
      <c r="A184" s="167"/>
      <c r="B184" s="78" t="s">
        <v>11</v>
      </c>
      <c r="C184" s="44">
        <v>152273.97999999986</v>
      </c>
      <c r="D184" s="48">
        <f t="shared" ref="D184:D186" si="16">100*(C184/C183-1)</f>
        <v>4.3496501119602904</v>
      </c>
      <c r="E184" s="48">
        <f>100*(SUM(C182:C184)/SUM(C170:C172)-1)</f>
        <v>5.7965270485271558</v>
      </c>
      <c r="F184" s="48">
        <f t="shared" si="14"/>
        <v>12.228515253343296</v>
      </c>
      <c r="G184" s="48">
        <f t="shared" si="15"/>
        <v>-0.87855883577252492</v>
      </c>
      <c r="H184" s="51"/>
      <c r="I184" s="51"/>
      <c r="J184" s="51"/>
    </row>
    <row r="185" spans="1:10" ht="12.75" customHeight="1" x14ac:dyDescent="0.2">
      <c r="A185" s="167"/>
      <c r="B185" s="78" t="s">
        <v>12</v>
      </c>
      <c r="C185" s="44">
        <v>137326.54999999999</v>
      </c>
      <c r="D185" s="48">
        <f t="shared" si="16"/>
        <v>-9.8161419304860118</v>
      </c>
      <c r="E185" s="48">
        <f>100*(SUM(C182:C185)/SUM(C170:C173)-1)</f>
        <v>0.86764606057512239</v>
      </c>
      <c r="F185" s="48">
        <f t="shared" si="14"/>
        <v>-11.768351000068977</v>
      </c>
      <c r="G185" s="48">
        <f t="shared" si="15"/>
        <v>-2.0042676855682062</v>
      </c>
      <c r="H185" s="51"/>
      <c r="I185" s="51"/>
      <c r="J185" s="51"/>
    </row>
    <row r="186" spans="1:10" ht="12.75" customHeight="1" x14ac:dyDescent="0.2">
      <c r="A186" s="167"/>
      <c r="B186" s="78" t="s">
        <v>13</v>
      </c>
      <c r="C186" s="44">
        <v>160166.16999999987</v>
      </c>
      <c r="D186" s="48">
        <f t="shared" si="16"/>
        <v>16.631612750775339</v>
      </c>
      <c r="E186" s="48">
        <f>100*(SUM($C$182:C186)/SUM($C$170:C174)-1)</f>
        <v>1.1003386470667342</v>
      </c>
      <c r="F186" s="48">
        <f t="shared" si="14"/>
        <v>1.9216448462443303</v>
      </c>
      <c r="G186" s="48">
        <f t="shared" si="15"/>
        <v>-1.097751588317053</v>
      </c>
      <c r="H186" s="51"/>
      <c r="I186" s="51"/>
      <c r="J186" s="51"/>
    </row>
    <row r="187" spans="1:10" ht="12.75" customHeight="1" x14ac:dyDescent="0.2">
      <c r="A187" s="167"/>
      <c r="B187" s="78" t="s">
        <v>14</v>
      </c>
      <c r="C187" s="44">
        <v>148557.06999999989</v>
      </c>
      <c r="D187" s="48">
        <f t="shared" ref="D187" si="17">100*(C187/C186-1)</f>
        <v>-7.2481598330034309</v>
      </c>
      <c r="E187" s="48">
        <f>100*(SUM($C$182:C187)/SUM($C$170:C175)-1)</f>
        <v>1.6418752547139981</v>
      </c>
      <c r="F187" s="48">
        <f t="shared" ref="F187" si="18">100*(C187/C175-1)</f>
        <v>4.3494892663549223</v>
      </c>
      <c r="G187" s="48">
        <f t="shared" ref="G187" si="19">100*(SUM(C176:C187)/SUM(C164:C175)-1)</f>
        <v>-2.2097503253837303E-2</v>
      </c>
      <c r="H187" s="51"/>
      <c r="I187" s="51"/>
      <c r="J187" s="51"/>
    </row>
    <row r="188" spans="1:10" ht="12.75" customHeight="1" x14ac:dyDescent="0.2">
      <c r="A188" s="167"/>
      <c r="B188" s="78" t="s">
        <v>15</v>
      </c>
      <c r="C188" s="44">
        <v>169102.3899999999</v>
      </c>
      <c r="D188" s="48">
        <f t="shared" ref="D188:D189" si="20">100*(C188/C187-1)</f>
        <v>13.82991735095478</v>
      </c>
      <c r="E188" s="48">
        <f>100*(SUM($C$182:C188)/SUM($C$170:C176)-1)</f>
        <v>1.7717573830449584</v>
      </c>
      <c r="F188" s="48">
        <f t="shared" ref="F188:F189" si="21">100*(C188/C176-1)</f>
        <v>2.4438522422441045</v>
      </c>
      <c r="G188" s="48">
        <f t="shared" ref="G188:G189" si="22">100*(SUM(C177:C188)/SUM(C165:C176)-1)</f>
        <v>-0.33807609963831808</v>
      </c>
      <c r="H188" s="51"/>
      <c r="I188" s="51"/>
      <c r="J188" s="51"/>
    </row>
    <row r="189" spans="1:10" ht="12.75" customHeight="1" x14ac:dyDescent="0.2">
      <c r="A189" s="167"/>
      <c r="B189" s="78" t="s">
        <v>16</v>
      </c>
      <c r="C189" s="44">
        <v>155422.47</v>
      </c>
      <c r="D189" s="48">
        <f t="shared" si="20"/>
        <v>-8.0897259938194299</v>
      </c>
      <c r="E189" s="48">
        <f>100*(SUM($C$182:C189)/SUM($C$170:C177)-1)</f>
        <v>0.69500306714787019</v>
      </c>
      <c r="F189" s="48">
        <f t="shared" si="21"/>
        <v>-5.9463250684710705</v>
      </c>
      <c r="G189" s="48">
        <f t="shared" si="22"/>
        <v>-0.93332667998476948</v>
      </c>
      <c r="H189" s="51"/>
      <c r="I189" s="51"/>
      <c r="J189" s="51"/>
    </row>
    <row r="190" spans="1:10" ht="12.75" customHeight="1" x14ac:dyDescent="0.2">
      <c r="A190" s="167"/>
      <c r="B190" s="78" t="s">
        <v>17</v>
      </c>
      <c r="C190" s="44">
        <v>169372.9</v>
      </c>
      <c r="D190" s="48">
        <f t="shared" ref="D190" si="23">100*(C190/C189-1)</f>
        <v>8.9758128280936322</v>
      </c>
      <c r="E190" s="48">
        <f>100*(SUM($C$182:C190)/SUM($C$170:C178)-1)</f>
        <v>2.0096739034426436</v>
      </c>
      <c r="F190" s="48">
        <f t="shared" ref="F190" si="24">100*(C190/C178-1)</f>
        <v>12.33801784771873</v>
      </c>
      <c r="G190" s="48">
        <f>100*(SUM(C179:C190)/SUM(C167:C178)-1)</f>
        <v>0.80171784514164735</v>
      </c>
      <c r="H190" s="51"/>
      <c r="I190" s="51"/>
      <c r="J190" s="51"/>
    </row>
    <row r="191" spans="1:10" ht="12.75" customHeight="1" x14ac:dyDescent="0.2">
      <c r="A191" s="167"/>
      <c r="B191" s="78" t="s">
        <v>18</v>
      </c>
      <c r="C191" s="44">
        <v>172985.99579467502</v>
      </c>
      <c r="D191" s="48">
        <f t="shared" ref="D191:D192" si="25">100*(C191/C190-1)</f>
        <v>2.1332195378806373</v>
      </c>
      <c r="E191" s="48">
        <f>100*(SUM($C$182:C191)/SUM($C$170:C179)-1)</f>
        <v>2.6276358258074728</v>
      </c>
      <c r="F191" s="48">
        <f t="shared" ref="F191:F192" si="26">100*(C191/C179-1)</f>
        <v>7.7681527707827547</v>
      </c>
      <c r="G191" s="48">
        <f t="shared" ref="G191:G192" si="27">100*(SUM(C180:C191)/SUM(C168:C179)-1)</f>
        <v>0.94387436404550495</v>
      </c>
      <c r="H191" s="51"/>
      <c r="I191" s="51"/>
      <c r="J191" s="51"/>
    </row>
    <row r="192" spans="1:10" ht="12.75" customHeight="1" x14ac:dyDescent="0.2">
      <c r="A192" s="167"/>
      <c r="B192" s="78" t="s">
        <v>19</v>
      </c>
      <c r="C192" s="44">
        <v>150628.34000000003</v>
      </c>
      <c r="D192" s="48">
        <f t="shared" si="25"/>
        <v>-12.924546690595884</v>
      </c>
      <c r="E192" s="48">
        <f>100*(SUM($C$182:C192)/SUM($C$170:C180)-1)</f>
        <v>2.3385021723743016</v>
      </c>
      <c r="F192" s="48">
        <f t="shared" si="26"/>
        <v>-0.5177984251961032</v>
      </c>
      <c r="G192" s="48">
        <f t="shared" si="27"/>
        <v>1.3466665797819077</v>
      </c>
      <c r="H192" s="51"/>
      <c r="I192" s="51"/>
      <c r="J192" s="51"/>
    </row>
    <row r="193" spans="1:10" ht="12.75" customHeight="1" x14ac:dyDescent="0.2">
      <c r="A193" s="168"/>
      <c r="B193" s="78" t="s">
        <v>20</v>
      </c>
      <c r="C193" s="44">
        <v>162568.67000000001</v>
      </c>
      <c r="D193" s="48">
        <f t="shared" ref="D193" si="28">100*(C193/C192-1)</f>
        <v>7.9270142657085652</v>
      </c>
      <c r="E193" s="48">
        <f>100*(SUM($C$182:C193)/SUM($C$170:C181)-1)</f>
        <v>2.7486472742556778</v>
      </c>
      <c r="F193" s="48">
        <f t="shared" ref="F193" si="29">100*(C193/C181-1)</f>
        <v>7.2037093433759525</v>
      </c>
      <c r="G193" s="48">
        <f t="shared" ref="G193" si="30">100*(SUM(C182:C193)/SUM(C170:C181)-1)</f>
        <v>2.7486472742556778</v>
      </c>
      <c r="H193" s="51"/>
      <c r="I193" s="51"/>
      <c r="J193" s="51"/>
    </row>
    <row r="194" spans="1:10" ht="12.75" customHeight="1" x14ac:dyDescent="0.2">
      <c r="C194" s="89"/>
      <c r="H194" s="51"/>
      <c r="I194" s="51"/>
      <c r="J194" s="51"/>
    </row>
    <row r="195" spans="1:10" ht="12.75" customHeight="1" x14ac:dyDescent="0.25">
      <c r="A195" s="135" t="s">
        <v>165</v>
      </c>
      <c r="E195" s="51"/>
      <c r="F195" s="52"/>
      <c r="G195" s="51"/>
      <c r="H195" s="51"/>
      <c r="I195" s="51"/>
    </row>
    <row r="196" spans="1:10" ht="12.75" customHeight="1" x14ac:dyDescent="0.2">
      <c r="A196" s="155" t="s">
        <v>167</v>
      </c>
      <c r="B196" s="155"/>
      <c r="C196" s="155"/>
      <c r="D196" s="155"/>
      <c r="E196" s="155"/>
      <c r="F196" s="155"/>
      <c r="G196" s="155"/>
      <c r="H196" s="155"/>
    </row>
    <row r="197" spans="1:10" ht="12.75" customHeight="1" x14ac:dyDescent="0.2">
      <c r="A197" s="155"/>
      <c r="B197" s="155"/>
      <c r="C197" s="155"/>
      <c r="D197" s="155"/>
      <c r="E197" s="155"/>
      <c r="F197" s="155"/>
      <c r="G197" s="155"/>
      <c r="H197" s="155"/>
    </row>
    <row r="198" spans="1:10" ht="12.75" customHeight="1" x14ac:dyDescent="0.2">
      <c r="A198" s="155"/>
      <c r="B198" s="155"/>
      <c r="C198" s="155"/>
      <c r="D198" s="155"/>
      <c r="E198" s="155"/>
      <c r="F198" s="155"/>
      <c r="G198" s="155"/>
      <c r="H198" s="155"/>
    </row>
    <row r="200" spans="1:10" ht="12.75" customHeight="1" x14ac:dyDescent="0.2">
      <c r="C200" s="51"/>
    </row>
    <row r="201" spans="1:10" ht="12.75" customHeight="1" x14ac:dyDescent="0.2">
      <c r="C201" s="51"/>
      <c r="F201" s="65"/>
    </row>
  </sheetData>
  <mergeCells count="2">
    <mergeCell ref="A182:A193"/>
    <mergeCell ref="A170:A181"/>
  </mergeCells>
  <phoneticPr fontId="22" type="noConversion"/>
  <pageMargins left="0.75" right="0.75" top="1" bottom="1"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5"/>
  <dimension ref="A2:K202"/>
  <sheetViews>
    <sheetView showGridLines="0" zoomScaleNormal="100" workbookViewId="0">
      <pane xSplit="2" ySplit="13" topLeftCell="C174" activePane="bottomRight" state="frozen"/>
      <selection activeCell="B16" sqref="B16"/>
      <selection pane="topRight" activeCell="B16" sqref="B16"/>
      <selection pane="bottomLeft" activeCell="B16" sqref="B16"/>
      <selection pane="bottomRight" activeCell="C193" sqref="C193"/>
    </sheetView>
  </sheetViews>
  <sheetFormatPr baseColWidth="10" defaultColWidth="11.42578125" defaultRowHeight="12.75" customHeight="1" x14ac:dyDescent="0.2"/>
  <cols>
    <col min="1" max="7" width="11.42578125" style="20" customWidth="1"/>
    <col min="8" max="16384" width="11.42578125" style="20"/>
  </cols>
  <sheetData>
    <row r="2" spans="1:9" ht="12.75" customHeight="1" x14ac:dyDescent="0.2">
      <c r="A2" s="197" t="s">
        <v>0</v>
      </c>
      <c r="B2" s="197"/>
      <c r="C2" s="197"/>
      <c r="D2" s="197"/>
      <c r="E2" s="197"/>
      <c r="F2" s="197"/>
      <c r="G2" s="197"/>
    </row>
    <row r="3" spans="1:9" ht="12.75" customHeight="1" x14ac:dyDescent="0.2">
      <c r="A3" s="197" t="s">
        <v>1</v>
      </c>
      <c r="B3" s="197"/>
      <c r="C3" s="197"/>
      <c r="D3" s="197"/>
      <c r="E3" s="197"/>
      <c r="F3" s="197"/>
      <c r="G3" s="197"/>
    </row>
    <row r="4" spans="1:9" ht="12.75" customHeight="1" x14ac:dyDescent="0.2">
      <c r="A4" s="197" t="s">
        <v>2</v>
      </c>
      <c r="B4" s="197"/>
      <c r="C4" s="197"/>
      <c r="D4" s="197"/>
      <c r="E4" s="197"/>
      <c r="F4" s="197"/>
      <c r="G4" s="197"/>
    </row>
    <row r="5" spans="1:9" ht="12.75" customHeight="1" x14ac:dyDescent="0.2">
      <c r="A5" s="197" t="s">
        <v>3</v>
      </c>
      <c r="B5" s="197"/>
      <c r="C5" s="197"/>
      <c r="D5" s="197"/>
      <c r="E5" s="197"/>
      <c r="F5" s="197"/>
      <c r="G5" s="197"/>
    </row>
    <row r="6" spans="1:9" ht="12.75" customHeight="1" x14ac:dyDescent="0.2">
      <c r="A6" s="28"/>
      <c r="B6" s="28"/>
      <c r="C6" s="28"/>
      <c r="D6" s="28"/>
      <c r="E6" s="28"/>
      <c r="F6" s="28"/>
      <c r="G6" s="28"/>
    </row>
    <row r="7" spans="1:9" ht="12.75" customHeight="1" x14ac:dyDescent="0.2">
      <c r="A7" s="198" t="s">
        <v>177</v>
      </c>
      <c r="B7" s="198"/>
      <c r="C7" s="198"/>
      <c r="D7" s="198"/>
      <c r="E7" s="198"/>
      <c r="F7" s="198"/>
      <c r="G7" s="198"/>
    </row>
    <row r="8" spans="1:9" ht="12.75" customHeight="1" x14ac:dyDescent="0.2">
      <c r="A8" s="198" t="s">
        <v>122</v>
      </c>
      <c r="B8" s="198"/>
      <c r="C8" s="198"/>
      <c r="D8" s="198"/>
      <c r="E8" s="198"/>
      <c r="F8" s="198"/>
      <c r="G8" s="198"/>
    </row>
    <row r="9" spans="1:9" ht="12.75" customHeight="1" x14ac:dyDescent="0.2">
      <c r="A9" s="197" t="s">
        <v>196</v>
      </c>
      <c r="B9" s="197"/>
      <c r="C9" s="197"/>
      <c r="D9" s="197"/>
      <c r="E9" s="197"/>
      <c r="F9" s="197"/>
      <c r="G9" s="197"/>
    </row>
    <row r="10" spans="1:9" ht="12.75" customHeight="1" x14ac:dyDescent="0.2">
      <c r="A10" s="31"/>
      <c r="B10" s="31"/>
      <c r="C10" s="31"/>
      <c r="D10" s="31"/>
      <c r="E10" s="31"/>
      <c r="F10" s="27"/>
      <c r="G10" s="29"/>
    </row>
    <row r="11" spans="1:9" ht="12.75" customHeight="1" x14ac:dyDescent="0.2">
      <c r="A11" s="31"/>
      <c r="B11" s="31"/>
      <c r="C11" s="31"/>
      <c r="D11" s="31"/>
      <c r="E11" s="31"/>
      <c r="F11" s="31"/>
      <c r="G11" s="29" t="s">
        <v>22</v>
      </c>
    </row>
    <row r="12" spans="1:9" ht="12.75" customHeight="1" x14ac:dyDescent="0.2">
      <c r="A12" s="171" t="s">
        <v>153</v>
      </c>
      <c r="B12" s="171" t="s">
        <v>21</v>
      </c>
      <c r="C12" s="172" t="s">
        <v>22</v>
      </c>
      <c r="D12" s="171" t="s">
        <v>7</v>
      </c>
      <c r="E12" s="171"/>
      <c r="F12" s="171"/>
      <c r="G12" s="171"/>
      <c r="H12" s="49"/>
      <c r="I12" s="49"/>
    </row>
    <row r="13" spans="1:9" ht="12.75" customHeight="1" x14ac:dyDescent="0.2">
      <c r="A13" s="171"/>
      <c r="B13" s="171"/>
      <c r="C13" s="199"/>
      <c r="D13" s="19" t="s">
        <v>23</v>
      </c>
      <c r="E13" s="19" t="s">
        <v>150</v>
      </c>
      <c r="F13" s="19" t="s">
        <v>8</v>
      </c>
      <c r="G13" s="19" t="s">
        <v>151</v>
      </c>
      <c r="H13" s="49"/>
      <c r="I13" s="49"/>
    </row>
    <row r="14" spans="1:9" ht="12.75" customHeight="1" x14ac:dyDescent="0.2">
      <c r="A14" s="162">
        <v>2011</v>
      </c>
      <c r="B14" s="42" t="s">
        <v>9</v>
      </c>
      <c r="C14" s="44">
        <v>15115.708246551781</v>
      </c>
      <c r="D14" s="48" t="s">
        <v>160</v>
      </c>
      <c r="E14" s="48" t="s">
        <v>160</v>
      </c>
      <c r="F14" s="48" t="s">
        <v>160</v>
      </c>
      <c r="G14" s="48" t="s">
        <v>160</v>
      </c>
      <c r="H14" s="67"/>
      <c r="I14" s="51"/>
    </row>
    <row r="15" spans="1:9" ht="12.75" customHeight="1" x14ac:dyDescent="0.2">
      <c r="A15" s="162"/>
      <c r="B15" s="42" t="s">
        <v>10</v>
      </c>
      <c r="C15" s="44">
        <v>14848.488825941995</v>
      </c>
      <c r="D15" s="48">
        <v>-1.7678260009466928</v>
      </c>
      <c r="E15" s="48" t="s">
        <v>160</v>
      </c>
      <c r="F15" s="48" t="s">
        <v>160</v>
      </c>
      <c r="G15" s="48" t="s">
        <v>160</v>
      </c>
      <c r="H15" s="68"/>
      <c r="I15" s="51"/>
    </row>
    <row r="16" spans="1:9" ht="12.75" customHeight="1" x14ac:dyDescent="0.2">
      <c r="A16" s="162"/>
      <c r="B16" s="42" t="s">
        <v>11</v>
      </c>
      <c r="C16" s="44">
        <v>16099.48728726722</v>
      </c>
      <c r="D16" s="48">
        <v>8.4250894214877192</v>
      </c>
      <c r="E16" s="48" t="s">
        <v>160</v>
      </c>
      <c r="F16" s="48" t="s">
        <v>160</v>
      </c>
      <c r="G16" s="48" t="s">
        <v>160</v>
      </c>
      <c r="H16" s="68"/>
      <c r="I16" s="51"/>
    </row>
    <row r="17" spans="1:9" ht="12.75" customHeight="1" x14ac:dyDescent="0.2">
      <c r="A17" s="162"/>
      <c r="B17" s="42" t="s">
        <v>12</v>
      </c>
      <c r="C17" s="44">
        <v>13387.446270477843</v>
      </c>
      <c r="D17" s="48">
        <v>-16.845511713495863</v>
      </c>
      <c r="E17" s="48" t="s">
        <v>160</v>
      </c>
      <c r="F17" s="48" t="s">
        <v>160</v>
      </c>
      <c r="G17" s="48" t="s">
        <v>160</v>
      </c>
      <c r="H17" s="68"/>
      <c r="I17" s="51"/>
    </row>
    <row r="18" spans="1:9" ht="12.75" customHeight="1" x14ac:dyDescent="0.2">
      <c r="A18" s="162"/>
      <c r="B18" s="42" t="s">
        <v>13</v>
      </c>
      <c r="C18" s="44">
        <v>18532.45649747417</v>
      </c>
      <c r="D18" s="48">
        <v>38.431603182917449</v>
      </c>
      <c r="E18" s="48" t="s">
        <v>160</v>
      </c>
      <c r="F18" s="48" t="s">
        <v>160</v>
      </c>
      <c r="G18" s="48" t="s">
        <v>160</v>
      </c>
      <c r="H18" s="68"/>
      <c r="I18" s="51"/>
    </row>
    <row r="19" spans="1:9" ht="12.75" customHeight="1" x14ac:dyDescent="0.2">
      <c r="A19" s="162"/>
      <c r="B19" s="42" t="s">
        <v>14</v>
      </c>
      <c r="C19" s="44">
        <v>17312.828602663405</v>
      </c>
      <c r="D19" s="48">
        <v>-6.5810374084892098</v>
      </c>
      <c r="E19" s="48" t="s">
        <v>160</v>
      </c>
      <c r="F19" s="48" t="s">
        <v>160</v>
      </c>
      <c r="G19" s="48" t="s">
        <v>160</v>
      </c>
      <c r="H19" s="68"/>
      <c r="I19" s="51"/>
    </row>
    <row r="20" spans="1:9" ht="12.75" customHeight="1" x14ac:dyDescent="0.2">
      <c r="A20" s="162"/>
      <c r="B20" s="42" t="s">
        <v>15</v>
      </c>
      <c r="C20" s="44">
        <v>19187.079476765903</v>
      </c>
      <c r="D20" s="48">
        <v>10.825792348075126</v>
      </c>
      <c r="E20" s="48" t="s">
        <v>160</v>
      </c>
      <c r="F20" s="48" t="s">
        <v>160</v>
      </c>
      <c r="G20" s="48" t="s">
        <v>160</v>
      </c>
      <c r="H20" s="68"/>
      <c r="I20" s="51"/>
    </row>
    <row r="21" spans="1:9" ht="12.75" customHeight="1" x14ac:dyDescent="0.2">
      <c r="A21" s="162"/>
      <c r="B21" s="42" t="s">
        <v>16</v>
      </c>
      <c r="C21" s="44">
        <v>19101.432305824135</v>
      </c>
      <c r="D21" s="48">
        <v>-0.44637940362669548</v>
      </c>
      <c r="E21" s="48" t="s">
        <v>160</v>
      </c>
      <c r="F21" s="48" t="s">
        <v>160</v>
      </c>
      <c r="G21" s="48" t="s">
        <v>160</v>
      </c>
      <c r="H21" s="68"/>
      <c r="I21" s="51"/>
    </row>
    <row r="22" spans="1:9" ht="12.75" customHeight="1" x14ac:dyDescent="0.2">
      <c r="A22" s="162"/>
      <c r="B22" s="42" t="s">
        <v>17</v>
      </c>
      <c r="C22" s="44">
        <v>21543.760996885852</v>
      </c>
      <c r="D22" s="48">
        <v>12.786102382055597</v>
      </c>
      <c r="E22" s="48" t="s">
        <v>160</v>
      </c>
      <c r="F22" s="48" t="s">
        <v>160</v>
      </c>
      <c r="G22" s="48" t="s">
        <v>160</v>
      </c>
      <c r="H22" s="68"/>
      <c r="I22" s="51"/>
    </row>
    <row r="23" spans="1:9" ht="12.75" customHeight="1" x14ac:dyDescent="0.2">
      <c r="A23" s="162"/>
      <c r="B23" s="42" t="s">
        <v>18</v>
      </c>
      <c r="C23" s="44">
        <v>20343.397364967084</v>
      </c>
      <c r="D23" s="48">
        <v>-5.5717459550924335</v>
      </c>
      <c r="E23" s="48" t="s">
        <v>160</v>
      </c>
      <c r="F23" s="48" t="s">
        <v>160</v>
      </c>
      <c r="G23" s="48" t="s">
        <v>160</v>
      </c>
      <c r="H23" s="68"/>
      <c r="I23" s="51"/>
    </row>
    <row r="24" spans="1:9" ht="12.75" customHeight="1" x14ac:dyDescent="0.2">
      <c r="A24" s="162"/>
      <c r="B24" s="42" t="s">
        <v>19</v>
      </c>
      <c r="C24" s="44">
        <v>20984.408148377199</v>
      </c>
      <c r="D24" s="48">
        <v>3.150952478144009</v>
      </c>
      <c r="E24" s="48" t="s">
        <v>160</v>
      </c>
      <c r="F24" s="48" t="s">
        <v>160</v>
      </c>
      <c r="G24" s="48" t="s">
        <v>160</v>
      </c>
      <c r="H24" s="68"/>
      <c r="I24" s="51"/>
    </row>
    <row r="25" spans="1:9" ht="12.75" customHeight="1" x14ac:dyDescent="0.2">
      <c r="A25" s="162"/>
      <c r="B25" s="42" t="s">
        <v>20</v>
      </c>
      <c r="C25" s="44">
        <v>22421.940815597198</v>
      </c>
      <c r="D25" s="48">
        <v>6.8504799232623093</v>
      </c>
      <c r="E25" s="48" t="s">
        <v>160</v>
      </c>
      <c r="F25" s="48" t="s">
        <v>160</v>
      </c>
      <c r="G25" s="48" t="s">
        <v>160</v>
      </c>
      <c r="H25" s="68"/>
      <c r="I25" s="51"/>
    </row>
    <row r="26" spans="1:9" ht="12.75" customHeight="1" x14ac:dyDescent="0.2">
      <c r="A26" s="162">
        <v>2012</v>
      </c>
      <c r="B26" s="42" t="s">
        <v>9</v>
      </c>
      <c r="C26" s="44">
        <v>19442.786998225536</v>
      </c>
      <c r="D26" s="48">
        <v>-13.28677941786064</v>
      </c>
      <c r="E26" s="48">
        <f>100*(SUM(C26)/SUM(C14)-1)</f>
        <v>28.626371196737367</v>
      </c>
      <c r="F26" s="48">
        <v>28.626371196737367</v>
      </c>
      <c r="G26" s="48" t="s">
        <v>160</v>
      </c>
      <c r="H26" s="68"/>
      <c r="I26" s="51"/>
    </row>
    <row r="27" spans="1:9" ht="12.75" customHeight="1" x14ac:dyDescent="0.2">
      <c r="A27" s="162"/>
      <c r="B27" s="42" t="s">
        <v>10</v>
      </c>
      <c r="C27" s="44">
        <v>18727.114681168456</v>
      </c>
      <c r="D27" s="48">
        <v>-3.6809142491886382</v>
      </c>
      <c r="E27" s="48">
        <f>100*(SUM(C26:C27)/SUM(C14:C15)-1)</f>
        <v>27.385030832122006</v>
      </c>
      <c r="F27" s="48">
        <v>26.121350803389909</v>
      </c>
      <c r="G27" s="48" t="s">
        <v>160</v>
      </c>
      <c r="H27" s="68"/>
      <c r="I27" s="51"/>
    </row>
    <row r="28" spans="1:9" ht="12.75" customHeight="1" x14ac:dyDescent="0.2">
      <c r="A28" s="162"/>
      <c r="B28" s="42" t="s">
        <v>11</v>
      </c>
      <c r="C28" s="44">
        <v>19853.971195501024</v>
      </c>
      <c r="D28" s="48">
        <v>6.0172457611193497</v>
      </c>
      <c r="E28" s="48">
        <f>100*(SUM(C26:C28)/SUM(C14:C16)-1)</f>
        <v>25.964463506053946</v>
      </c>
      <c r="F28" s="48">
        <v>23.320518481375196</v>
      </c>
      <c r="G28" s="48" t="s">
        <v>160</v>
      </c>
      <c r="H28" s="68"/>
      <c r="I28" s="51"/>
    </row>
    <row r="29" spans="1:9" ht="12.75" customHeight="1" x14ac:dyDescent="0.2">
      <c r="A29" s="162"/>
      <c r="B29" s="42" t="s">
        <v>12</v>
      </c>
      <c r="C29" s="44">
        <v>16553.359186872167</v>
      </c>
      <c r="D29" s="48">
        <v>-16.624442415715734</v>
      </c>
      <c r="E29" s="48">
        <f>100*(SUM(C26:C29)/SUM(C14:C17)-1)</f>
        <v>25.442916343519805</v>
      </c>
      <c r="F29" s="48">
        <v>23.648370663311891</v>
      </c>
      <c r="G29" s="48" t="s">
        <v>160</v>
      </c>
      <c r="H29" s="68"/>
      <c r="I29" s="51"/>
    </row>
    <row r="30" spans="1:9" ht="12.75" customHeight="1" x14ac:dyDescent="0.2">
      <c r="A30" s="162"/>
      <c r="B30" s="42" t="s">
        <v>13</v>
      </c>
      <c r="C30" s="44">
        <v>19667.35608382168</v>
      </c>
      <c r="D30" s="48">
        <v>18.811872936455721</v>
      </c>
      <c r="E30" s="48">
        <f>100*(SUM(C26:C30)/SUM(C14:C18)-1)</f>
        <v>20.851824873412617</v>
      </c>
      <c r="F30" s="48">
        <v>6.1238486463043307</v>
      </c>
      <c r="G30" s="48" t="s">
        <v>160</v>
      </c>
      <c r="H30" s="68"/>
      <c r="I30" s="51"/>
    </row>
    <row r="31" spans="1:9" ht="12.75" customHeight="1" x14ac:dyDescent="0.2">
      <c r="A31" s="162"/>
      <c r="B31" s="42" t="s">
        <v>14</v>
      </c>
      <c r="C31" s="44">
        <v>17283.172514435748</v>
      </c>
      <c r="D31" s="48">
        <v>-12.122542344912112</v>
      </c>
      <c r="E31" s="48">
        <f>100*(SUM(C26:C31)/SUM(C14:C19)-1)</f>
        <v>17.03248207736565</v>
      </c>
      <c r="F31" s="48">
        <v>-0.17129545326345363</v>
      </c>
      <c r="G31" s="48" t="s">
        <v>160</v>
      </c>
      <c r="H31" s="68"/>
      <c r="I31" s="51"/>
    </row>
    <row r="32" spans="1:9" ht="12.75" customHeight="1" x14ac:dyDescent="0.2">
      <c r="A32" s="162"/>
      <c r="B32" s="42" t="s">
        <v>15</v>
      </c>
      <c r="C32" s="44">
        <v>16314.470076693069</v>
      </c>
      <c r="D32" s="48">
        <v>-5.6048878580224226</v>
      </c>
      <c r="E32" s="48">
        <f>100*(SUM(C26:C32)/SUM(C14:C20)-1)</f>
        <v>11.668699933911487</v>
      </c>
      <c r="F32" s="48">
        <v>-14.971582327322642</v>
      </c>
      <c r="G32" s="48" t="s">
        <v>160</v>
      </c>
      <c r="H32" s="68"/>
      <c r="I32" s="51"/>
    </row>
    <row r="33" spans="1:9" ht="12.75" customHeight="1" x14ac:dyDescent="0.2">
      <c r="A33" s="162"/>
      <c r="B33" s="42" t="s">
        <v>16</v>
      </c>
      <c r="C33" s="44">
        <v>14691.209223756699</v>
      </c>
      <c r="D33" s="48">
        <v>-9.9498227359242737</v>
      </c>
      <c r="E33" s="48">
        <f>100*(SUM(C26:C33)/SUM(C14:C21)-1)</f>
        <v>6.6987440979367818</v>
      </c>
      <c r="F33" s="48">
        <v>-23.088441806129556</v>
      </c>
      <c r="G33" s="48" t="s">
        <v>160</v>
      </c>
      <c r="H33" s="68"/>
      <c r="I33" s="51"/>
    </row>
    <row r="34" spans="1:9" ht="12.75" customHeight="1" x14ac:dyDescent="0.2">
      <c r="A34" s="162"/>
      <c r="B34" s="42" t="s">
        <v>17</v>
      </c>
      <c r="C34" s="44">
        <v>16556.33947640573</v>
      </c>
      <c r="D34" s="48">
        <v>12.695552995276849</v>
      </c>
      <c r="E34" s="48">
        <f>100*(SUM(C26:C34)/SUM(C14:C22)-1)</f>
        <v>2.5534225584433079</v>
      </c>
      <c r="F34" s="48">
        <v>-23.150189612672801</v>
      </c>
      <c r="G34" s="48" t="s">
        <v>160</v>
      </c>
      <c r="H34" s="68"/>
      <c r="I34" s="51"/>
    </row>
    <row r="35" spans="1:9" ht="12.75" customHeight="1" x14ac:dyDescent="0.2">
      <c r="A35" s="162"/>
      <c r="B35" s="42" t="s">
        <v>18</v>
      </c>
      <c r="C35" s="44">
        <v>18793.647114902804</v>
      </c>
      <c r="D35" s="48">
        <v>13.513298888836122</v>
      </c>
      <c r="E35" s="48">
        <f>100*(SUM(C26:C35)/SUM(C14:C23)-1)</f>
        <v>1.3742018651808685</v>
      </c>
      <c r="F35" s="48">
        <v>-7.6179520178525912</v>
      </c>
      <c r="G35" s="48" t="s">
        <v>160</v>
      </c>
      <c r="H35" s="68"/>
      <c r="I35" s="51"/>
    </row>
    <row r="36" spans="1:9" ht="12.75" customHeight="1" x14ac:dyDescent="0.2">
      <c r="A36" s="162"/>
      <c r="B36" s="42" t="s">
        <v>19</v>
      </c>
      <c r="C36" s="44">
        <v>17313.812057323794</v>
      </c>
      <c r="D36" s="48">
        <v>-7.8741238916077432</v>
      </c>
      <c r="E36" s="48">
        <f>100*(SUM(C26:C36)/SUM(C14:C24)-1)</f>
        <v>-0.6409843667174453</v>
      </c>
      <c r="F36" s="48">
        <v>-17.492016287041512</v>
      </c>
      <c r="G36" s="48" t="s">
        <v>160</v>
      </c>
      <c r="H36" s="68"/>
      <c r="I36" s="51"/>
    </row>
    <row r="37" spans="1:9" ht="12.75" customHeight="1" x14ac:dyDescent="0.2">
      <c r="A37" s="162"/>
      <c r="B37" s="42" t="s">
        <v>20</v>
      </c>
      <c r="C37" s="44">
        <v>14070.399830599657</v>
      </c>
      <c r="D37" s="48">
        <v>-18.733091337630427</v>
      </c>
      <c r="E37" s="48">
        <f>100*(SUM(C26:C37)/SUM(C14:C25)-1)</f>
        <v>-4.3909288761891379</v>
      </c>
      <c r="F37" s="48">
        <v>-37.247181471409576</v>
      </c>
      <c r="G37" s="48">
        <v>-4.3909288761891379</v>
      </c>
      <c r="H37" s="68"/>
      <c r="I37" s="51"/>
    </row>
    <row r="38" spans="1:9" ht="12.75" customHeight="1" x14ac:dyDescent="0.2">
      <c r="A38" s="162">
        <v>2013</v>
      </c>
      <c r="B38" s="42" t="s">
        <v>9</v>
      </c>
      <c r="C38" s="44">
        <v>14077.416808576114</v>
      </c>
      <c r="D38" s="48">
        <v>4.9870494519965725E-2</v>
      </c>
      <c r="E38" s="48">
        <f>100*(SUM(C38)/SUM(C26)-1)</f>
        <v>-27.59568466259028</v>
      </c>
      <c r="F38" s="48">
        <v>-27.59568466259028</v>
      </c>
      <c r="G38" s="48">
        <v>-8.6481937788632663</v>
      </c>
      <c r="H38" s="68"/>
      <c r="I38" s="51"/>
    </row>
    <row r="39" spans="1:9" ht="12.75" customHeight="1" x14ac:dyDescent="0.2">
      <c r="A39" s="162"/>
      <c r="B39" s="42" t="s">
        <v>10</v>
      </c>
      <c r="C39" s="44">
        <v>18579.077621650773</v>
      </c>
      <c r="D39" s="48">
        <v>31.977889653250855</v>
      </c>
      <c r="E39" s="48">
        <f>100*(SUM(C38:C39)/SUM(C26:C27)-1)</f>
        <v>-14.444384204802708</v>
      </c>
      <c r="F39" s="48">
        <v>-0.79049582403927232</v>
      </c>
      <c r="G39" s="48">
        <v>-10.273684596424204</v>
      </c>
      <c r="H39" s="68"/>
      <c r="I39" s="51"/>
    </row>
    <row r="40" spans="1:9" ht="12.75" customHeight="1" x14ac:dyDescent="0.2">
      <c r="A40" s="162"/>
      <c r="B40" s="42" t="s">
        <v>11</v>
      </c>
      <c r="C40" s="44">
        <v>18459.892479870767</v>
      </c>
      <c r="D40" s="48">
        <v>-0.64150193140436462</v>
      </c>
      <c r="E40" s="48">
        <f>100*(SUM(C38:C40)/SUM(C26:C28)-1)</f>
        <v>-11.904558628291785</v>
      </c>
      <c r="F40" s="48">
        <v>-7.0216618222260774</v>
      </c>
      <c r="G40" s="48">
        <v>-12.336960975267486</v>
      </c>
      <c r="H40" s="68"/>
      <c r="I40" s="51"/>
    </row>
    <row r="41" spans="1:9" ht="12.75" customHeight="1" x14ac:dyDescent="0.2">
      <c r="A41" s="162"/>
      <c r="B41" s="42" t="s">
        <v>12</v>
      </c>
      <c r="C41" s="44">
        <v>23038.374476286186</v>
      </c>
      <c r="D41" s="48">
        <v>24.802322122991427</v>
      </c>
      <c r="E41" s="48">
        <f>100*(SUM(C38:C41)/SUM(C26:C29)-1)</f>
        <v>-0.56648747037628677</v>
      </c>
      <c r="F41" s="48">
        <v>39.17643069424264</v>
      </c>
      <c r="G41" s="48">
        <v>-10.75165845372117</v>
      </c>
      <c r="H41" s="68"/>
      <c r="I41" s="51"/>
    </row>
    <row r="42" spans="1:9" ht="12.75" customHeight="1" x14ac:dyDescent="0.2">
      <c r="A42" s="162"/>
      <c r="B42" s="42" t="s">
        <v>13</v>
      </c>
      <c r="C42" s="44">
        <v>21392.900625785423</v>
      </c>
      <c r="D42" s="48">
        <v>-7.1423174937731648</v>
      </c>
      <c r="E42" s="48">
        <f>100*(SUM(C38:C42)/SUM(C26:C30)-1)</f>
        <v>1.382651133842705</v>
      </c>
      <c r="F42" s="48">
        <v>8.7736477369379386</v>
      </c>
      <c r="G42" s="48">
        <v>-10.448576378042706</v>
      </c>
      <c r="H42" s="68"/>
      <c r="I42" s="51"/>
    </row>
    <row r="43" spans="1:9" ht="12.75" customHeight="1" x14ac:dyDescent="0.2">
      <c r="A43" s="162"/>
      <c r="B43" s="42" t="s">
        <v>14</v>
      </c>
      <c r="C43" s="44">
        <v>25887.449234054835</v>
      </c>
      <c r="D43" s="48">
        <v>21.009533428356185</v>
      </c>
      <c r="E43" s="48">
        <f>100*(SUM(C38:C43)/SUM(C26:C31)-1)</f>
        <v>8.8833045042485015</v>
      </c>
      <c r="F43" s="48">
        <v>49.784127957019322</v>
      </c>
      <c r="G43" s="48">
        <v>-6.7775958780745826</v>
      </c>
      <c r="H43" s="68"/>
      <c r="I43" s="51"/>
    </row>
    <row r="44" spans="1:9" ht="12.75" customHeight="1" x14ac:dyDescent="0.2">
      <c r="A44" s="162"/>
      <c r="B44" s="42" t="s">
        <v>15</v>
      </c>
      <c r="C44" s="44">
        <v>28063.805087913199</v>
      </c>
      <c r="D44" s="48">
        <v>8.4069922616994752</v>
      </c>
      <c r="E44" s="48">
        <f>100*(SUM(C38:C44)/SUM(C26:C32)-1)</f>
        <v>16.940165603039304</v>
      </c>
      <c r="F44" s="48">
        <v>72.017877111468607</v>
      </c>
      <c r="G44" s="48">
        <v>-0.56530413678429481</v>
      </c>
      <c r="H44" s="68"/>
      <c r="I44" s="51"/>
    </row>
    <row r="45" spans="1:9" ht="12.75" customHeight="1" x14ac:dyDescent="0.2">
      <c r="A45" s="162"/>
      <c r="B45" s="42" t="s">
        <v>16</v>
      </c>
      <c r="C45" s="44">
        <v>19403.230344582404</v>
      </c>
      <c r="D45" s="48">
        <v>-30.860301075354947</v>
      </c>
      <c r="E45" s="48">
        <f>100*(SUM(C38:C45)/SUM(C26:C33)-1)</f>
        <v>18.500014260202757</v>
      </c>
      <c r="F45" s="48">
        <v>32.073745932404549</v>
      </c>
      <c r="G45" s="48">
        <v>3.4277761979736976</v>
      </c>
      <c r="H45" s="68"/>
      <c r="I45" s="51"/>
    </row>
    <row r="46" spans="1:9" ht="12.75" customHeight="1" x14ac:dyDescent="0.2">
      <c r="A46" s="162"/>
      <c r="B46" s="42" t="s">
        <v>17</v>
      </c>
      <c r="C46" s="44">
        <v>19819.20472779941</v>
      </c>
      <c r="D46" s="48">
        <v>2.1438408751002003</v>
      </c>
      <c r="E46" s="48">
        <f>100*(SUM(C38:C46)/SUM(C26:C34)-1)</f>
        <v>18.625691778896126</v>
      </c>
      <c r="F46" s="48">
        <v>19.707648880016947</v>
      </c>
      <c r="G46" s="48">
        <v>7.2068384584522249</v>
      </c>
      <c r="H46" s="68"/>
      <c r="I46" s="51"/>
    </row>
    <row r="47" spans="1:9" ht="12.75" customHeight="1" x14ac:dyDescent="0.2">
      <c r="A47" s="162"/>
      <c r="B47" s="42" t="s">
        <v>18</v>
      </c>
      <c r="C47" s="44">
        <v>20631.736264201703</v>
      </c>
      <c r="D47" s="48">
        <v>4.0997181650916481</v>
      </c>
      <c r="E47" s="48">
        <f>100*(SUM(C38:C47)/SUM(C26:C35)-1)</f>
        <v>17.691170970206628</v>
      </c>
      <c r="F47" s="48">
        <v>9.7803749217008082</v>
      </c>
      <c r="G47" s="48">
        <v>8.7882614538158599</v>
      </c>
      <c r="H47" s="68"/>
      <c r="I47" s="51"/>
    </row>
    <row r="48" spans="1:9" ht="12.75" customHeight="1" x14ac:dyDescent="0.2">
      <c r="A48" s="162"/>
      <c r="B48" s="42" t="s">
        <v>19</v>
      </c>
      <c r="C48" s="44">
        <v>21268.46915167851</v>
      </c>
      <c r="D48" s="48">
        <v>3.0861817896616239</v>
      </c>
      <c r="E48" s="48">
        <f>100*(SUM(C38:C48)/SUM(C26:C36)-1)</f>
        <v>18.147960732288727</v>
      </c>
      <c r="F48" s="48">
        <v>22.841053612349249</v>
      </c>
      <c r="G48" s="48">
        <v>12.440437143391691</v>
      </c>
      <c r="H48" s="68"/>
      <c r="I48" s="51"/>
    </row>
    <row r="49" spans="1:9" ht="12.75" customHeight="1" x14ac:dyDescent="0.2">
      <c r="A49" s="162"/>
      <c r="B49" s="42" t="s">
        <v>20</v>
      </c>
      <c r="C49" s="44">
        <v>21039.052440495576</v>
      </c>
      <c r="D49" s="48">
        <v>-1.0786705406337527</v>
      </c>
      <c r="E49" s="48">
        <f>100*(SUM(C38:C49)/SUM(C26:C37)-1)</f>
        <v>20.257776663066164</v>
      </c>
      <c r="F49" s="48">
        <v>49.527040409618017</v>
      </c>
      <c r="G49" s="48">
        <v>20.257776663066164</v>
      </c>
      <c r="H49" s="68"/>
      <c r="I49" s="51"/>
    </row>
    <row r="50" spans="1:9" ht="12.75" customHeight="1" x14ac:dyDescent="0.2">
      <c r="A50" s="162">
        <v>2014</v>
      </c>
      <c r="B50" s="42" t="s">
        <v>9</v>
      </c>
      <c r="C50" s="44">
        <v>17530.87332904707</v>
      </c>
      <c r="D50" s="48">
        <f t="shared" ref="D50:D113" si="0">100*(C50/C49-1)</f>
        <v>-16.674606051630104</v>
      </c>
      <c r="E50" s="48">
        <f>100*(SUM(C50)/SUM(C38)-1)</f>
        <v>24.531890810870017</v>
      </c>
      <c r="F50" s="48">
        <v>24.53189081087001</v>
      </c>
      <c r="G50" s="48">
        <v>25.115854753761212</v>
      </c>
      <c r="H50" s="68"/>
      <c r="I50" s="51"/>
    </row>
    <row r="51" spans="1:9" ht="12.75" customHeight="1" x14ac:dyDescent="0.2">
      <c r="A51" s="162"/>
      <c r="B51" s="42" t="s">
        <v>10</v>
      </c>
      <c r="C51" s="44">
        <v>21261.970393503787</v>
      </c>
      <c r="D51" s="48">
        <f t="shared" si="0"/>
        <v>21.283007380326158</v>
      </c>
      <c r="E51" s="48">
        <f>100*(SUM(C50:C51)/SUM(C38:C39)-1)</f>
        <v>18.790594028500983</v>
      </c>
      <c r="F51" s="48">
        <v>14.440398099884973</v>
      </c>
      <c r="G51" s="48">
        <v>26.52348716829438</v>
      </c>
      <c r="H51" s="68"/>
      <c r="I51" s="51"/>
    </row>
    <row r="52" spans="1:9" ht="12.75" customHeight="1" x14ac:dyDescent="0.2">
      <c r="A52" s="162"/>
      <c r="B52" s="42" t="s">
        <v>11</v>
      </c>
      <c r="C52" s="44">
        <v>19205.993009323407</v>
      </c>
      <c r="D52" s="48">
        <f t="shared" si="0"/>
        <v>-9.6697406031970861</v>
      </c>
      <c r="E52" s="48">
        <f>100*(SUM(C50:C52)/SUM(C38:C40)-1)</f>
        <v>13.464272883530093</v>
      </c>
      <c r="F52" s="48">
        <v>4.0417382184983524</v>
      </c>
      <c r="G52" s="48">
        <v>27.763819073386344</v>
      </c>
      <c r="H52" s="68"/>
      <c r="I52" s="51"/>
    </row>
    <row r="53" spans="1:9" ht="12.75" customHeight="1" x14ac:dyDescent="0.2">
      <c r="A53" s="162"/>
      <c r="B53" s="42" t="s">
        <v>12</v>
      </c>
      <c r="C53" s="44">
        <v>21798.21785872239</v>
      </c>
      <c r="D53" s="48">
        <f t="shared" si="0"/>
        <v>13.496958205392495</v>
      </c>
      <c r="E53" s="48">
        <f>100*(SUM(C50:C53)/SUM(C38:C41)-1)</f>
        <v>7.6088077133895871</v>
      </c>
      <c r="F53" s="48">
        <v>-5.3830039911900514</v>
      </c>
      <c r="G53" s="48">
        <v>23.202708121773782</v>
      </c>
      <c r="H53" s="68"/>
      <c r="I53" s="51"/>
    </row>
    <row r="54" spans="1:9" ht="12.75" customHeight="1" x14ac:dyDescent="0.2">
      <c r="A54" s="162"/>
      <c r="B54" s="42" t="s">
        <v>13</v>
      </c>
      <c r="C54" s="44">
        <v>24178.219971666735</v>
      </c>
      <c r="D54" s="48">
        <f t="shared" si="0"/>
        <v>10.918333454457162</v>
      </c>
      <c r="E54" s="48">
        <f>100*(SUM(C50:C54)/SUM(C38:C42)-1)</f>
        <v>8.8203231482741664</v>
      </c>
      <c r="F54" s="48">
        <v>13.01983024463776</v>
      </c>
      <c r="G54" s="48">
        <v>23.515857910323405</v>
      </c>
      <c r="H54" s="68"/>
      <c r="I54" s="51"/>
    </row>
    <row r="55" spans="1:9" ht="12.75" customHeight="1" x14ac:dyDescent="0.2">
      <c r="A55" s="162"/>
      <c r="B55" s="42" t="s">
        <v>14</v>
      </c>
      <c r="C55" s="44">
        <v>19558.798795192768</v>
      </c>
      <c r="D55" s="48">
        <f t="shared" si="0"/>
        <v>-19.105712421705313</v>
      </c>
      <c r="E55" s="48">
        <f>100*(SUM(C50:C55)/SUM(C38:C43)-1)</f>
        <v>1.7284639423404968</v>
      </c>
      <c r="F55" s="48">
        <v>-24.446790340922249</v>
      </c>
      <c r="G55" s="48">
        <v>15.779438384793679</v>
      </c>
      <c r="H55" s="68"/>
      <c r="I55" s="51"/>
    </row>
    <row r="56" spans="1:9" ht="12.75" customHeight="1" x14ac:dyDescent="0.2">
      <c r="A56" s="162"/>
      <c r="B56" s="42" t="s">
        <v>15</v>
      </c>
      <c r="C56" s="44">
        <v>22691.404921824873</v>
      </c>
      <c r="D56" s="48">
        <f t="shared" si="0"/>
        <v>16.016352330399997</v>
      </c>
      <c r="E56" s="48">
        <f>100*(SUM(C50:C56)/SUM(C38:C44)-1)</f>
        <v>-2.189606543729028</v>
      </c>
      <c r="F56" s="48">
        <v>-19.143520093795701</v>
      </c>
      <c r="G56" s="48">
        <v>7.5621514726638992</v>
      </c>
      <c r="H56" s="68"/>
      <c r="I56" s="51"/>
    </row>
    <row r="57" spans="1:9" ht="12.75" customHeight="1" x14ac:dyDescent="0.2">
      <c r="A57" s="162"/>
      <c r="B57" s="42" t="s">
        <v>16</v>
      </c>
      <c r="C57" s="44">
        <v>20067.491119556042</v>
      </c>
      <c r="D57" s="48">
        <f t="shared" si="0"/>
        <v>-11.563470006853205</v>
      </c>
      <c r="E57" s="48">
        <f>100*(SUM(C50:C57)/SUM(C38:C45)-1)</f>
        <v>-1.544786334093029</v>
      </c>
      <c r="F57" s="48">
        <v>3.423454564920462</v>
      </c>
      <c r="G57" s="48">
        <v>5.6931314293082238</v>
      </c>
      <c r="H57" s="68"/>
      <c r="I57" s="51"/>
    </row>
    <row r="58" spans="1:9" ht="12.75" customHeight="1" x14ac:dyDescent="0.2">
      <c r="A58" s="162"/>
      <c r="B58" s="42" t="s">
        <v>17</v>
      </c>
      <c r="C58" s="44">
        <v>19700.500875522746</v>
      </c>
      <c r="D58" s="48">
        <f t="shared" si="0"/>
        <v>-1.82877990002277</v>
      </c>
      <c r="E58" s="48">
        <f>100*(SUM(C50:C58)/SUM(C38:C46)-1)</f>
        <v>-1.4454544288861393</v>
      </c>
      <c r="F58" s="48">
        <v>-0.59893347844661093</v>
      </c>
      <c r="G58" s="48">
        <v>4.199895723471883</v>
      </c>
      <c r="H58" s="68"/>
      <c r="I58" s="51"/>
    </row>
    <row r="59" spans="1:9" ht="12.75" customHeight="1" x14ac:dyDescent="0.2">
      <c r="A59" s="162"/>
      <c r="B59" s="42" t="s">
        <v>18</v>
      </c>
      <c r="C59" s="44">
        <v>21328.291700305839</v>
      </c>
      <c r="D59" s="48">
        <f t="shared" si="0"/>
        <v>8.2626875076337249</v>
      </c>
      <c r="E59" s="48">
        <f>100*(SUM(C50:C59)/SUM(C38:C47)-1)</f>
        <v>-0.9702869533264824</v>
      </c>
      <c r="F59" s="48">
        <v>3.3761358093392033</v>
      </c>
      <c r="G59" s="48">
        <v>3.6936461547494019</v>
      </c>
      <c r="H59" s="68"/>
      <c r="I59" s="51"/>
    </row>
    <row r="60" spans="1:9" ht="12.75" customHeight="1" x14ac:dyDescent="0.2">
      <c r="A60" s="162"/>
      <c r="B60" s="42" t="s">
        <v>19</v>
      </c>
      <c r="C60" s="44">
        <v>22434.166113051211</v>
      </c>
      <c r="D60" s="48">
        <f t="shared" si="0"/>
        <v>5.1850116656530609</v>
      </c>
      <c r="E60" s="48">
        <f>100*(SUM(C50:C60)/SUM(C38:C48)-1)</f>
        <v>-0.37534597659016899</v>
      </c>
      <c r="F60" s="48">
        <v>5.4808691357116572</v>
      </c>
      <c r="G60" s="48">
        <v>2.494166117551714</v>
      </c>
      <c r="H60" s="68"/>
      <c r="I60" s="51"/>
    </row>
    <row r="61" spans="1:9" ht="12.75" customHeight="1" x14ac:dyDescent="0.2">
      <c r="A61" s="162"/>
      <c r="B61" s="42" t="s">
        <v>20</v>
      </c>
      <c r="C61" s="44">
        <v>22463.102374795926</v>
      </c>
      <c r="D61" s="48">
        <f t="shared" si="0"/>
        <v>0.12898300564816445</v>
      </c>
      <c r="E61" s="48">
        <f>100*(SUM(C50:C61)/SUM(C38:C49)-1)</f>
        <v>0.22189455920553769</v>
      </c>
      <c r="F61" s="48">
        <v>6.7686029982955205</v>
      </c>
      <c r="G61" s="48">
        <v>0.22189455920553769</v>
      </c>
      <c r="H61" s="68"/>
      <c r="I61" s="51"/>
    </row>
    <row r="62" spans="1:9" ht="12.75" customHeight="1" x14ac:dyDescent="0.2">
      <c r="A62" s="162">
        <v>2015</v>
      </c>
      <c r="B62" s="42" t="s">
        <v>9</v>
      </c>
      <c r="C62" s="44">
        <v>24471.859999999997</v>
      </c>
      <c r="D62" s="48">
        <f t="shared" si="0"/>
        <v>8.9424763849980984</v>
      </c>
      <c r="E62" s="48">
        <f>100*(SUM(C62)/SUM(C50)-1)</f>
        <v>39.592931513870113</v>
      </c>
      <c r="F62" s="48">
        <v>39.592931513870099</v>
      </c>
      <c r="G62" s="48">
        <v>1.5859381714905254</v>
      </c>
      <c r="H62" s="68"/>
      <c r="I62" s="51"/>
    </row>
    <row r="63" spans="1:9" ht="12.75" customHeight="1" x14ac:dyDescent="0.2">
      <c r="A63" s="162"/>
      <c r="B63" s="42" t="s">
        <v>10</v>
      </c>
      <c r="C63" s="44">
        <v>27325.921900000001</v>
      </c>
      <c r="D63" s="48">
        <f t="shared" si="0"/>
        <v>11.66262760574801</v>
      </c>
      <c r="E63" s="48">
        <f>100*(SUM(C62:C63)/SUM(C50:C51)-1)</f>
        <v>33.524065083914387</v>
      </c>
      <c r="F63" s="48">
        <v>28.520176607662592</v>
      </c>
      <c r="G63" s="48">
        <v>2.8809533387696149</v>
      </c>
      <c r="H63" s="68"/>
      <c r="I63" s="51"/>
    </row>
    <row r="64" spans="1:9" ht="12.75" customHeight="1" x14ac:dyDescent="0.2">
      <c r="A64" s="162"/>
      <c r="B64" s="42" t="s">
        <v>11</v>
      </c>
      <c r="C64" s="44">
        <v>16546.91</v>
      </c>
      <c r="D64" s="48">
        <f t="shared" si="0"/>
        <v>-39.446105201669333</v>
      </c>
      <c r="E64" s="48">
        <f>100*(SUM(C62:C64)/SUM(C50:C52)-1)</f>
        <v>17.838039090256451</v>
      </c>
      <c r="F64" s="48">
        <v>-13.845069130414515</v>
      </c>
      <c r="G64" s="48">
        <v>1.555573203243469</v>
      </c>
      <c r="H64" s="68"/>
      <c r="I64" s="51"/>
    </row>
    <row r="65" spans="1:9" ht="12.75" customHeight="1" x14ac:dyDescent="0.2">
      <c r="A65" s="162"/>
      <c r="B65" s="42" t="s">
        <v>12</v>
      </c>
      <c r="C65" s="44">
        <v>17634.962500000001</v>
      </c>
      <c r="D65" s="48">
        <f t="shared" si="0"/>
        <v>6.5755630507448259</v>
      </c>
      <c r="E65" s="48">
        <f>100*(SUM(C62:C65)/SUM(C50:C53)-1)</f>
        <v>7.7479047831070291</v>
      </c>
      <c r="F65" s="48">
        <v>-19.099062986272955</v>
      </c>
      <c r="G65" s="48">
        <v>0.42701726030817611</v>
      </c>
      <c r="H65" s="68"/>
      <c r="I65" s="51"/>
    </row>
    <row r="66" spans="1:9" ht="12.75" customHeight="1" x14ac:dyDescent="0.2">
      <c r="A66" s="162"/>
      <c r="B66" s="42" t="s">
        <v>13</v>
      </c>
      <c r="C66" s="44">
        <v>17345.287499999999</v>
      </c>
      <c r="D66" s="48">
        <f t="shared" si="0"/>
        <v>-1.6426176125977188</v>
      </c>
      <c r="E66" s="48">
        <f>100*(SUM(C62:C66)/SUM(C50:C54)-1)</f>
        <v>-0.62546856933177741</v>
      </c>
      <c r="F66" s="48">
        <v>-28.260692803994317</v>
      </c>
      <c r="G66" s="48">
        <v>-3.2756285360993331</v>
      </c>
      <c r="H66" s="68"/>
      <c r="I66" s="51"/>
    </row>
    <row r="67" spans="1:9" ht="12.75" customHeight="1" x14ac:dyDescent="0.2">
      <c r="A67" s="162"/>
      <c r="B67" s="42" t="s">
        <v>14</v>
      </c>
      <c r="C67" s="44">
        <v>16576.974999999999</v>
      </c>
      <c r="D67" s="48">
        <f t="shared" si="0"/>
        <v>-4.4295172391924931</v>
      </c>
      <c r="E67" s="48">
        <f>100*(SUM(C62:C67)/SUM(C50:C55)-1)</f>
        <v>-2.9402061785384404</v>
      </c>
      <c r="F67" s="48">
        <v>-15.245434172192887</v>
      </c>
      <c r="G67" s="48">
        <v>-2.0384245374705614</v>
      </c>
      <c r="H67" s="68"/>
      <c r="I67" s="51"/>
    </row>
    <row r="68" spans="1:9" ht="12.75" customHeight="1" x14ac:dyDescent="0.2">
      <c r="A68" s="162"/>
      <c r="B68" s="42" t="s">
        <v>15</v>
      </c>
      <c r="C68" s="44">
        <v>16247.65</v>
      </c>
      <c r="D68" s="48">
        <f t="shared" si="0"/>
        <v>-1.9866411091287728</v>
      </c>
      <c r="E68" s="48">
        <f>100*(SUM(C62:C68)/SUM(C50:C56)-1)</f>
        <v>-6.8906674116235074</v>
      </c>
      <c r="F68" s="48">
        <v>-28.397337864378727</v>
      </c>
      <c r="G68" s="48">
        <v>-2.5138384138112855</v>
      </c>
      <c r="H68" s="68"/>
      <c r="I68" s="51"/>
    </row>
    <row r="69" spans="1:9" ht="12.75" customHeight="1" x14ac:dyDescent="0.2">
      <c r="A69" s="162"/>
      <c r="B69" s="42" t="s">
        <v>16</v>
      </c>
      <c r="C69" s="44">
        <v>16011.83</v>
      </c>
      <c r="D69" s="48">
        <f t="shared" si="0"/>
        <v>-1.451409896200373</v>
      </c>
      <c r="E69" s="48">
        <f>100*(SUM(C62:C69)/SUM(C50:C57)-1)</f>
        <v>-8.4979975701461647</v>
      </c>
      <c r="F69" s="48">
        <v>-20.210105465569356</v>
      </c>
      <c r="G69" s="48">
        <v>-4.4022931054997372</v>
      </c>
      <c r="H69" s="68"/>
      <c r="I69" s="51"/>
    </row>
    <row r="70" spans="1:9" ht="12.75" customHeight="1" x14ac:dyDescent="0.2">
      <c r="A70" s="162"/>
      <c r="B70" s="42" t="s">
        <v>17</v>
      </c>
      <c r="C70" s="44">
        <v>17546.685000000001</v>
      </c>
      <c r="D70" s="48">
        <f t="shared" si="0"/>
        <v>9.5857562814494202</v>
      </c>
      <c r="E70" s="48">
        <f>100*(SUM(C62:C70)/SUM(C50:C58)-1)</f>
        <v>-8.7558925323223296</v>
      </c>
      <c r="F70" s="48">
        <v>-10.932797542212711</v>
      </c>
      <c r="G70" s="48">
        <v>-5.2219272813961481</v>
      </c>
      <c r="H70" s="68"/>
      <c r="I70" s="51"/>
    </row>
    <row r="71" spans="1:9" ht="12.75" customHeight="1" x14ac:dyDescent="0.2">
      <c r="A71" s="162"/>
      <c r="B71" s="42" t="s">
        <v>18</v>
      </c>
      <c r="C71" s="44">
        <v>19202.800000000003</v>
      </c>
      <c r="D71" s="48">
        <f t="shared" si="0"/>
        <v>9.4383355032588767</v>
      </c>
      <c r="E71" s="48">
        <f>100*(SUM(C62:C71)/SUM(C50:C59)-1)</f>
        <v>-8.880341310679885</v>
      </c>
      <c r="F71" s="48">
        <v>-9.9655974804365428</v>
      </c>
      <c r="G71" s="48">
        <v>-6.3378514543372262</v>
      </c>
      <c r="H71" s="68"/>
      <c r="I71" s="51"/>
    </row>
    <row r="72" spans="1:9" ht="12.75" customHeight="1" x14ac:dyDescent="0.2">
      <c r="A72" s="162"/>
      <c r="B72" s="42" t="s">
        <v>19</v>
      </c>
      <c r="C72" s="44">
        <v>15566.85</v>
      </c>
      <c r="D72" s="48">
        <f t="shared" si="0"/>
        <v>-18.934478305247161</v>
      </c>
      <c r="E72" s="48">
        <f>100*(SUM(C62:C72)/SUM(C50:C60)-1)</f>
        <v>-11.00219541585281</v>
      </c>
      <c r="F72" s="48">
        <v>-30.610971134140385</v>
      </c>
      <c r="G72" s="48">
        <v>-9.511412949005603</v>
      </c>
      <c r="H72" s="68"/>
      <c r="I72" s="51"/>
    </row>
    <row r="73" spans="1:9" ht="12.75" customHeight="1" x14ac:dyDescent="0.2">
      <c r="A73" s="162"/>
      <c r="B73" s="42" t="s">
        <v>20</v>
      </c>
      <c r="C73" s="44">
        <v>16239.25</v>
      </c>
      <c r="D73" s="48">
        <f t="shared" si="0"/>
        <v>4.3194352100778266</v>
      </c>
      <c r="E73" s="48">
        <f>100*(SUM(C62:C73)/SUM(C50:C61)-1)</f>
        <v>-12.489957044377309</v>
      </c>
      <c r="F73" s="48">
        <v>-27.707002670206492</v>
      </c>
      <c r="G73" s="48">
        <v>-12.489957044377306</v>
      </c>
      <c r="H73" s="68"/>
      <c r="I73" s="51"/>
    </row>
    <row r="74" spans="1:9" ht="12.75" customHeight="1" x14ac:dyDescent="0.2">
      <c r="A74" s="162">
        <v>2016</v>
      </c>
      <c r="B74" s="42" t="s">
        <v>9</v>
      </c>
      <c r="C74" s="44">
        <v>15767.95</v>
      </c>
      <c r="D74" s="48">
        <f t="shared" si="0"/>
        <v>-2.9022276275074255</v>
      </c>
      <c r="E74" s="48">
        <f>100*(SUM(C74)/SUM(C62)-1)</f>
        <v>-35.567014521985655</v>
      </c>
      <c r="F74" s="48">
        <f t="shared" ref="F74:F135" si="1">100*(C74/C62-1)</f>
        <v>-35.567014521985655</v>
      </c>
      <c r="G74" s="48">
        <f t="shared" ref="G74:G135" si="2">100*(SUM(C63:C74)/SUM(C51:C62)-1)</f>
        <v>-18.192214121202699</v>
      </c>
      <c r="H74" s="68"/>
      <c r="I74" s="51"/>
    </row>
    <row r="75" spans="1:9" ht="12.75" customHeight="1" x14ac:dyDescent="0.2">
      <c r="A75" s="162"/>
      <c r="B75" s="42" t="s">
        <v>10</v>
      </c>
      <c r="C75" s="44">
        <v>16890.247500000001</v>
      </c>
      <c r="D75" s="48">
        <f t="shared" si="0"/>
        <v>7.1175866234989282</v>
      </c>
      <c r="E75" s="48">
        <f>100*(SUM(C74:C75)/SUM(C62:C63)-1)</f>
        <v>-36.950586874454558</v>
      </c>
      <c r="F75" s="48">
        <f t="shared" si="1"/>
        <v>-38.189651709426862</v>
      </c>
      <c r="G75" s="48">
        <f t="shared" si="2"/>
        <v>-23.997292351190669</v>
      </c>
      <c r="H75" s="68"/>
      <c r="I75" s="51"/>
    </row>
    <row r="76" spans="1:9" ht="12.75" customHeight="1" x14ac:dyDescent="0.2">
      <c r="A76" s="162"/>
      <c r="B76" s="42" t="s">
        <v>11</v>
      </c>
      <c r="C76" s="44">
        <v>12047.35</v>
      </c>
      <c r="D76" s="48">
        <f t="shared" si="0"/>
        <v>-28.672744434325192</v>
      </c>
      <c r="E76" s="48">
        <f>100*(SUM(C74:C76)/SUM(C62:C64)-1)</f>
        <v>-34.588120515033005</v>
      </c>
      <c r="F76" s="48">
        <f t="shared" si="1"/>
        <v>-27.192750791537513</v>
      </c>
      <c r="G76" s="48">
        <f t="shared" si="2"/>
        <v>-24.941281837192044</v>
      </c>
      <c r="H76" s="68"/>
      <c r="I76" s="51"/>
    </row>
    <row r="77" spans="1:9" ht="12.75" customHeight="1" x14ac:dyDescent="0.2">
      <c r="A77" s="162"/>
      <c r="B77" s="42" t="s">
        <v>12</v>
      </c>
      <c r="C77" s="44">
        <v>14638.985000000001</v>
      </c>
      <c r="D77" s="48">
        <f t="shared" si="0"/>
        <v>21.512075269665122</v>
      </c>
      <c r="E77" s="48">
        <f>100*(SUM(C74:C77)/SUM(C62:C65)-1)</f>
        <v>-30.978400745932746</v>
      </c>
      <c r="F77" s="48">
        <f t="shared" si="1"/>
        <v>-16.988850982813265</v>
      </c>
      <c r="G77" s="48">
        <f t="shared" si="2"/>
        <v>-24.891394920470276</v>
      </c>
      <c r="H77" s="68"/>
      <c r="I77" s="51"/>
    </row>
    <row r="78" spans="1:9" ht="12.75" customHeight="1" x14ac:dyDescent="0.2">
      <c r="A78" s="162"/>
      <c r="B78" s="42" t="s">
        <v>13</v>
      </c>
      <c r="C78" s="44">
        <v>17394.05</v>
      </c>
      <c r="D78" s="48">
        <f t="shared" si="0"/>
        <v>18.820054805712271</v>
      </c>
      <c r="E78" s="48">
        <f>100*(SUM(C74:C78)/SUM(C62:C66)-1)</f>
        <v>-25.730824437076215</v>
      </c>
      <c r="F78" s="48">
        <f t="shared" si="1"/>
        <v>0.28112823151533739</v>
      </c>
      <c r="G78" s="48">
        <f t="shared" si="2"/>
        <v>-22.831964311337494</v>
      </c>
      <c r="H78" s="68"/>
      <c r="I78" s="51"/>
    </row>
    <row r="79" spans="1:9" ht="12.75" customHeight="1" x14ac:dyDescent="0.2">
      <c r="A79" s="162"/>
      <c r="B79" s="42" t="s">
        <v>14</v>
      </c>
      <c r="C79" s="44">
        <v>16113.5</v>
      </c>
      <c r="D79" s="48">
        <f t="shared" si="0"/>
        <v>-7.3620002242145937</v>
      </c>
      <c r="E79" s="48">
        <f>100*(SUM(C74:C79)/SUM(C62:C67)-1)</f>
        <v>-22.559968263526574</v>
      </c>
      <c r="F79" s="48">
        <f t="shared" si="1"/>
        <v>-2.7958961149425532</v>
      </c>
      <c r="G79" s="48">
        <f t="shared" si="2"/>
        <v>-22.092770072783274</v>
      </c>
      <c r="H79" s="68"/>
      <c r="I79" s="51"/>
    </row>
    <row r="80" spans="1:9" ht="12.75" customHeight="1" x14ac:dyDescent="0.2">
      <c r="A80" s="162"/>
      <c r="B80" s="42" t="s">
        <v>15</v>
      </c>
      <c r="C80" s="44">
        <v>8643.5</v>
      </c>
      <c r="D80" s="48">
        <f t="shared" si="0"/>
        <v>-46.358643373568739</v>
      </c>
      <c r="E80" s="48">
        <f>100*(SUM(C74:C80)/SUM(C62:C68)-1)</f>
        <v>-25.452878910333133</v>
      </c>
      <c r="F80" s="48">
        <f t="shared" si="1"/>
        <v>-46.801537453108601</v>
      </c>
      <c r="G80" s="48">
        <f t="shared" si="2"/>
        <v>-23.159907163810566</v>
      </c>
      <c r="H80" s="68"/>
      <c r="I80" s="51"/>
    </row>
    <row r="81" spans="1:9" ht="12.75" customHeight="1" x14ac:dyDescent="0.2">
      <c r="A81" s="162"/>
      <c r="B81" s="42" t="s">
        <v>16</v>
      </c>
      <c r="C81" s="44">
        <v>17656.680000000004</v>
      </c>
      <c r="D81" s="48">
        <f t="shared" si="0"/>
        <v>104.27697113437846</v>
      </c>
      <c r="E81" s="48">
        <f>100*(SUM(C74:C81)/SUM(C62:C69)-1)</f>
        <v>-21.693501158965756</v>
      </c>
      <c r="F81" s="48">
        <f t="shared" si="1"/>
        <v>10.272717109786967</v>
      </c>
      <c r="G81" s="48">
        <f t="shared" si="2"/>
        <v>-21.160127834773224</v>
      </c>
      <c r="H81" s="68"/>
      <c r="I81" s="51"/>
    </row>
    <row r="82" spans="1:9" ht="12.75" customHeight="1" x14ac:dyDescent="0.2">
      <c r="A82" s="162"/>
      <c r="B82" s="42" t="s">
        <v>17</v>
      </c>
      <c r="C82" s="44">
        <v>18033.349999999999</v>
      </c>
      <c r="D82" s="48">
        <f t="shared" si="0"/>
        <v>2.1333002580326221</v>
      </c>
      <c r="E82" s="48">
        <f>100*(SUM(C74:C82)/SUM(C62:C70)-1)</f>
        <v>-19.163771716637367</v>
      </c>
      <c r="F82" s="48">
        <f t="shared" si="1"/>
        <v>2.7735438346331298</v>
      </c>
      <c r="G82" s="48">
        <f t="shared" si="2"/>
        <v>-20.234134125864067</v>
      </c>
      <c r="H82" s="68"/>
      <c r="I82" s="51"/>
    </row>
    <row r="83" spans="1:9" ht="12.75" customHeight="1" x14ac:dyDescent="0.2">
      <c r="A83" s="162"/>
      <c r="B83" s="42" t="s">
        <v>18</v>
      </c>
      <c r="C83" s="44">
        <v>15910.5</v>
      </c>
      <c r="D83" s="48">
        <f t="shared" si="0"/>
        <v>-11.771800580590952</v>
      </c>
      <c r="E83" s="48">
        <f>100*(SUM(C74:C83)/SUM(C62:C71)-1)</f>
        <v>-18.958552858251188</v>
      </c>
      <c r="F83" s="48">
        <f t="shared" si="1"/>
        <v>-17.144895536067672</v>
      </c>
      <c r="G83" s="48">
        <f t="shared" si="2"/>
        <v>-20.91712278067326</v>
      </c>
      <c r="H83" s="68"/>
      <c r="I83" s="51"/>
    </row>
    <row r="84" spans="1:9" ht="12.75" customHeight="1" x14ac:dyDescent="0.2">
      <c r="A84" s="162"/>
      <c r="B84" s="42" t="s">
        <v>19</v>
      </c>
      <c r="C84" s="44">
        <v>15644</v>
      </c>
      <c r="D84" s="48">
        <f t="shared" si="0"/>
        <v>-1.6749945004871036</v>
      </c>
      <c r="E84" s="48">
        <f>100*(SUM(C74:C84)/SUM(C62:C72)-1)</f>
        <v>-17.477511642919374</v>
      </c>
      <c r="F84" s="48">
        <f t="shared" si="1"/>
        <v>0.49560444148943894</v>
      </c>
      <c r="G84" s="48">
        <f t="shared" si="2"/>
        <v>-18.490049139409614</v>
      </c>
      <c r="H84" s="68"/>
      <c r="I84" s="51"/>
    </row>
    <row r="85" spans="1:9" ht="12.75" customHeight="1" x14ac:dyDescent="0.2">
      <c r="A85" s="162"/>
      <c r="B85" s="42" t="s">
        <v>20</v>
      </c>
      <c r="C85" s="44">
        <v>14442.45</v>
      </c>
      <c r="D85" s="48">
        <f t="shared" si="0"/>
        <v>-7.6805804142163092</v>
      </c>
      <c r="E85" s="48">
        <f>100*(SUM(C74:C85)/SUM(C62:C73)-1)</f>
        <v>-17.005678075557253</v>
      </c>
      <c r="F85" s="48">
        <f t="shared" si="1"/>
        <v>-11.064550394876605</v>
      </c>
      <c r="G85" s="48">
        <f t="shared" si="2"/>
        <v>-17.005678075557253</v>
      </c>
      <c r="H85" s="68"/>
      <c r="I85" s="51"/>
    </row>
    <row r="86" spans="1:9" ht="12.75" customHeight="1" x14ac:dyDescent="0.2">
      <c r="A86" s="162">
        <v>2017</v>
      </c>
      <c r="B86" s="42" t="s">
        <v>9</v>
      </c>
      <c r="C86" s="44">
        <v>10800.85</v>
      </c>
      <c r="D86" s="48">
        <f t="shared" si="0"/>
        <v>-25.214558471727443</v>
      </c>
      <c r="E86" s="48">
        <f>100*(SUM(C86)/SUM(C74)-1)</f>
        <v>-31.501241442292748</v>
      </c>
      <c r="F86" s="48">
        <f t="shared" si="1"/>
        <v>-31.501241442292748</v>
      </c>
      <c r="G86" s="48">
        <f t="shared" si="2"/>
        <v>-15.941285646736569</v>
      </c>
      <c r="H86" s="68"/>
      <c r="I86" s="51"/>
    </row>
    <row r="87" spans="1:9" ht="12.75" customHeight="1" x14ac:dyDescent="0.2">
      <c r="A87" s="162"/>
      <c r="B87" s="42" t="s">
        <v>10</v>
      </c>
      <c r="C87" s="44">
        <v>12266.724999999999</v>
      </c>
      <c r="D87" s="48">
        <f t="shared" si="0"/>
        <v>13.571848511922656</v>
      </c>
      <c r="E87" s="48">
        <f>100*(SUM(C86:C87)/SUM(C74:C75)-1)</f>
        <v>-29.366662076190842</v>
      </c>
      <c r="F87" s="48">
        <f t="shared" si="1"/>
        <v>-27.373917996169105</v>
      </c>
      <c r="G87" s="48">
        <f t="shared" si="2"/>
        <v>-13.8832318737521</v>
      </c>
      <c r="H87" s="68"/>
      <c r="I87" s="51"/>
    </row>
    <row r="88" spans="1:9" ht="12.75" customHeight="1" x14ac:dyDescent="0.2">
      <c r="A88" s="162"/>
      <c r="B88" s="42" t="s">
        <v>11</v>
      </c>
      <c r="C88" s="44">
        <v>14673.112499999999</v>
      </c>
      <c r="D88" s="48">
        <f t="shared" si="0"/>
        <v>19.617196113877178</v>
      </c>
      <c r="E88" s="48">
        <f>100*(SUM(C86:C88)/SUM(C74:C76)-1)</f>
        <v>-15.57940879708497</v>
      </c>
      <c r="F88" s="48">
        <f t="shared" si="1"/>
        <v>21.79535333496576</v>
      </c>
      <c r="G88" s="48">
        <f t="shared" si="2"/>
        <v>-10.5847188423711</v>
      </c>
      <c r="H88" s="68"/>
      <c r="I88" s="51"/>
    </row>
    <row r="89" spans="1:9" ht="12.75" customHeight="1" x14ac:dyDescent="0.2">
      <c r="A89" s="162"/>
      <c r="B89" s="42" t="s">
        <v>12</v>
      </c>
      <c r="C89" s="44">
        <v>7769.4925000000003</v>
      </c>
      <c r="D89" s="48">
        <f t="shared" si="0"/>
        <v>-47.049458661207701</v>
      </c>
      <c r="E89" s="48">
        <f>100*(SUM(C86:C89)/SUM(C74:C77)-1)</f>
        <v>-23.311924312488262</v>
      </c>
      <c r="F89" s="48">
        <f t="shared" si="1"/>
        <v>-46.926016387065083</v>
      </c>
      <c r="G89" s="48">
        <f t="shared" si="2"/>
        <v>-12.74392671216158</v>
      </c>
      <c r="H89" s="68"/>
      <c r="I89" s="51"/>
    </row>
    <row r="90" spans="1:9" ht="12.75" customHeight="1" x14ac:dyDescent="0.2">
      <c r="A90" s="162"/>
      <c r="B90" s="42" t="s">
        <v>13</v>
      </c>
      <c r="C90" s="44">
        <v>10170.57</v>
      </c>
      <c r="D90" s="48">
        <f t="shared" si="0"/>
        <v>30.903916825970292</v>
      </c>
      <c r="E90" s="48">
        <f>100*(SUM(C86:C90)/SUM(C74:C78)-1)</f>
        <v>-27.440997493014684</v>
      </c>
      <c r="F90" s="48">
        <f t="shared" si="1"/>
        <v>-41.528453695372846</v>
      </c>
      <c r="G90" s="48">
        <f t="shared" si="2"/>
        <v>-16.486781986185626</v>
      </c>
      <c r="H90" s="68"/>
      <c r="I90" s="51"/>
    </row>
    <row r="91" spans="1:9" ht="12.75" customHeight="1" x14ac:dyDescent="0.2">
      <c r="A91" s="162"/>
      <c r="B91" s="42" t="s">
        <v>14</v>
      </c>
      <c r="C91" s="44">
        <v>10322.5875</v>
      </c>
      <c r="D91" s="48">
        <f t="shared" si="0"/>
        <v>1.4946802391606395</v>
      </c>
      <c r="E91" s="48">
        <f>100*(SUM(C86:C91)/SUM(C74:C79)-1)</f>
        <v>-28.915608866392429</v>
      </c>
      <c r="F91" s="48">
        <f t="shared" si="1"/>
        <v>-35.938266050206344</v>
      </c>
      <c r="G91" s="48">
        <f t="shared" si="2"/>
        <v>-19.27705885170845</v>
      </c>
      <c r="H91" s="68"/>
      <c r="I91" s="51"/>
    </row>
    <row r="92" spans="1:9" ht="12.75" customHeight="1" x14ac:dyDescent="0.2">
      <c r="A92" s="162"/>
      <c r="B92" s="42" t="s">
        <v>15</v>
      </c>
      <c r="C92" s="44">
        <v>7874.85</v>
      </c>
      <c r="D92" s="48">
        <f t="shared" si="0"/>
        <v>-23.712441284706955</v>
      </c>
      <c r="E92" s="48">
        <f>100*(SUM(C86:C92)/SUM(C74:C80)-1)</f>
        <v>-27.210440414980631</v>
      </c>
      <c r="F92" s="48">
        <f t="shared" si="1"/>
        <v>-8.8928096257303135</v>
      </c>
      <c r="G92" s="48">
        <f t="shared" si="2"/>
        <v>-16.391131181254881</v>
      </c>
      <c r="H92" s="68"/>
      <c r="I92" s="51"/>
    </row>
    <row r="93" spans="1:9" ht="12.75" customHeight="1" x14ac:dyDescent="0.2">
      <c r="A93" s="162"/>
      <c r="B93" s="42" t="s">
        <v>16</v>
      </c>
      <c r="C93" s="44">
        <v>9984.5499999999993</v>
      </c>
      <c r="D93" s="48">
        <f t="shared" si="0"/>
        <v>26.790351562251956</v>
      </c>
      <c r="E93" s="48">
        <f>100*(SUM(C86:C93)/SUM(C74:C81)-1)</f>
        <v>-29.617167361803144</v>
      </c>
      <c r="F93" s="48">
        <f t="shared" si="1"/>
        <v>-43.451713459155414</v>
      </c>
      <c r="G93" s="48">
        <f t="shared" si="2"/>
        <v>-21.211052457463175</v>
      </c>
      <c r="H93" s="68"/>
      <c r="I93" s="51"/>
    </row>
    <row r="94" spans="1:9" ht="12.75" customHeight="1" x14ac:dyDescent="0.2">
      <c r="A94" s="162"/>
      <c r="B94" s="42" t="s">
        <v>17</v>
      </c>
      <c r="C94" s="44">
        <v>9990.0999999999985</v>
      </c>
      <c r="D94" s="48">
        <f t="shared" si="0"/>
        <v>5.5585880184882974E-2</v>
      </c>
      <c r="E94" s="48">
        <f>100*(SUM(C86:C94)/SUM(C74:C82)-1)</f>
        <v>-31.586967620237882</v>
      </c>
      <c r="F94" s="48">
        <f t="shared" si="1"/>
        <v>-44.602084471271283</v>
      </c>
      <c r="G94" s="48">
        <f t="shared" si="2"/>
        <v>-25.688700673458797</v>
      </c>
      <c r="H94" s="68"/>
      <c r="I94" s="51"/>
    </row>
    <row r="95" spans="1:9" ht="12.75" customHeight="1" x14ac:dyDescent="0.2">
      <c r="A95" s="162"/>
      <c r="B95" s="42" t="s">
        <v>18</v>
      </c>
      <c r="C95" s="44">
        <v>11919.77</v>
      </c>
      <c r="D95" s="48">
        <f t="shared" si="0"/>
        <v>19.31582266443781</v>
      </c>
      <c r="E95" s="48">
        <f>100*(SUM(C86:C95)/SUM(C74:C83)-1)</f>
        <v>-30.91097757299357</v>
      </c>
      <c r="F95" s="48">
        <f t="shared" si="1"/>
        <v>-25.082366990352277</v>
      </c>
      <c r="G95" s="48">
        <f t="shared" si="2"/>
        <v>-26.523833510104701</v>
      </c>
      <c r="H95" s="68"/>
      <c r="I95" s="51"/>
    </row>
    <row r="96" spans="1:9" ht="12.75" customHeight="1" x14ac:dyDescent="0.2">
      <c r="A96" s="162"/>
      <c r="B96" s="42" t="s">
        <v>19</v>
      </c>
      <c r="C96" s="44">
        <v>11596.49</v>
      </c>
      <c r="D96" s="48">
        <f t="shared" si="0"/>
        <v>-2.7121328683355483</v>
      </c>
      <c r="E96" s="48">
        <f>100*(SUM(C86:C96)/SUM(C74:C84)-1)</f>
        <v>-30.443866748044279</v>
      </c>
      <c r="F96" s="48">
        <f t="shared" si="1"/>
        <v>-25.872602914855534</v>
      </c>
      <c r="G96" s="48">
        <f t="shared" si="2"/>
        <v>-28.742565809199395</v>
      </c>
      <c r="H96" s="68"/>
      <c r="I96" s="51"/>
    </row>
    <row r="97" spans="1:10" ht="12.75" customHeight="1" x14ac:dyDescent="0.2">
      <c r="A97" s="162"/>
      <c r="B97" s="42" t="s">
        <v>20</v>
      </c>
      <c r="C97" s="44">
        <v>10541.349999999999</v>
      </c>
      <c r="D97" s="48">
        <f t="shared" si="0"/>
        <v>-9.0987876504011194</v>
      </c>
      <c r="E97" s="48">
        <f>100*(SUM(C86:C97)/SUM(C74:C85)-1)</f>
        <v>-30.173240425108705</v>
      </c>
      <c r="F97" s="48">
        <f t="shared" si="1"/>
        <v>-27.011345028025037</v>
      </c>
      <c r="G97" s="48">
        <f t="shared" si="2"/>
        <v>-30.173240425108705</v>
      </c>
      <c r="H97" s="68"/>
      <c r="I97" s="51"/>
    </row>
    <row r="98" spans="1:10" ht="12.75" customHeight="1" x14ac:dyDescent="0.2">
      <c r="A98" s="162">
        <v>2018</v>
      </c>
      <c r="B98" s="42" t="s">
        <v>9</v>
      </c>
      <c r="C98" s="44">
        <v>7049.4</v>
      </c>
      <c r="D98" s="48">
        <f t="shared" si="0"/>
        <v>-33.126212487015415</v>
      </c>
      <c r="E98" s="48">
        <f>100*(SUM(C98)/SUM(C86)-1)</f>
        <v>-34.732914539133496</v>
      </c>
      <c r="F98" s="48">
        <f t="shared" si="1"/>
        <v>-34.732914539133496</v>
      </c>
      <c r="G98" s="48">
        <f t="shared" si="2"/>
        <v>-30.33208468092381</v>
      </c>
      <c r="H98" s="68"/>
      <c r="I98" s="51"/>
    </row>
    <row r="99" spans="1:10" ht="12.75" customHeight="1" x14ac:dyDescent="0.2">
      <c r="A99" s="162"/>
      <c r="B99" s="42" t="s">
        <v>10</v>
      </c>
      <c r="C99" s="44">
        <v>8922.5</v>
      </c>
      <c r="D99" s="48">
        <f t="shared" si="0"/>
        <v>26.571055692683075</v>
      </c>
      <c r="E99" s="48">
        <f>100*(SUM(C98:C99)/SUM(C86:C87)-1)</f>
        <v>-30.760385519500854</v>
      </c>
      <c r="F99" s="48">
        <f t="shared" si="1"/>
        <v>-27.262574158954401</v>
      </c>
      <c r="G99" s="48">
        <f t="shared" si="2"/>
        <v>-30.403005750151777</v>
      </c>
      <c r="H99" s="68"/>
      <c r="I99" s="51"/>
    </row>
    <row r="100" spans="1:10" ht="12.75" customHeight="1" x14ac:dyDescent="0.2">
      <c r="A100" s="162"/>
      <c r="B100" s="42" t="s">
        <v>11</v>
      </c>
      <c r="C100" s="44">
        <v>9654.2000000000007</v>
      </c>
      <c r="D100" s="48">
        <f t="shared" si="0"/>
        <v>8.2006164191650299</v>
      </c>
      <c r="E100" s="48">
        <f>100*(SUM(C98:C100)/SUM(C86:C88)-1)</f>
        <v>-32.099541111963056</v>
      </c>
      <c r="F100" s="48">
        <f t="shared" si="1"/>
        <v>-34.204825322507403</v>
      </c>
      <c r="G100" s="48">
        <f t="shared" si="2"/>
        <v>-34.288179702036473</v>
      </c>
      <c r="H100" s="68"/>
      <c r="I100" s="51"/>
    </row>
    <row r="101" spans="1:10" ht="12.75" customHeight="1" x14ac:dyDescent="0.2">
      <c r="A101" s="162"/>
      <c r="B101" s="42" t="s">
        <v>12</v>
      </c>
      <c r="C101" s="44">
        <v>7274.0999999999995</v>
      </c>
      <c r="D101" s="48">
        <f t="shared" si="0"/>
        <v>-24.653518675809504</v>
      </c>
      <c r="E101" s="48">
        <f>100*(SUM(C98:C101)/SUM(C86:C89)-1)</f>
        <v>-27.70804246434535</v>
      </c>
      <c r="F101" s="48">
        <f t="shared" si="1"/>
        <v>-6.3761243092776088</v>
      </c>
      <c r="G101" s="48">
        <f t="shared" si="2"/>
        <v>-31.915154284772196</v>
      </c>
      <c r="H101" s="68"/>
      <c r="I101" s="51"/>
    </row>
    <row r="102" spans="1:10" ht="12.75" customHeight="1" x14ac:dyDescent="0.2">
      <c r="A102" s="162"/>
      <c r="B102" s="42" t="s">
        <v>13</v>
      </c>
      <c r="C102" s="44">
        <v>8272.92</v>
      </c>
      <c r="D102" s="48">
        <f t="shared" si="0"/>
        <v>13.731183239163624</v>
      </c>
      <c r="E102" s="48">
        <f>100*(SUM(C98:C102)/SUM(C86:C90)-1)</f>
        <v>-26.055019014650494</v>
      </c>
      <c r="F102" s="48">
        <f t="shared" si="1"/>
        <v>-18.658246292980628</v>
      </c>
      <c r="G102" s="48">
        <f t="shared" si="2"/>
        <v>-30.052116355105106</v>
      </c>
      <c r="H102" s="68"/>
      <c r="I102" s="51"/>
    </row>
    <row r="103" spans="1:10" ht="12.75" customHeight="1" x14ac:dyDescent="0.2">
      <c r="A103" s="162"/>
      <c r="B103" s="42" t="s">
        <v>14</v>
      </c>
      <c r="C103" s="44">
        <v>8536.369999999999</v>
      </c>
      <c r="D103" s="48">
        <f t="shared" si="0"/>
        <v>3.1844862515290728</v>
      </c>
      <c r="E103" s="48">
        <f>100*(SUM(C98:C103)/SUM(C86:C91)-1)</f>
        <v>-24.686399380940404</v>
      </c>
      <c r="F103" s="48">
        <f t="shared" si="1"/>
        <v>-17.30397054033207</v>
      </c>
      <c r="G103" s="48">
        <f t="shared" si="2"/>
        <v>-28.603675273265814</v>
      </c>
      <c r="H103" s="68"/>
      <c r="I103" s="51"/>
    </row>
    <row r="104" spans="1:10" ht="12.75" customHeight="1" x14ac:dyDescent="0.2">
      <c r="A104" s="162"/>
      <c r="B104" s="42" t="s">
        <v>15</v>
      </c>
      <c r="C104" s="44">
        <v>5663.07</v>
      </c>
      <c r="D104" s="48">
        <f t="shared" si="0"/>
        <v>-33.659506324116684</v>
      </c>
      <c r="E104" s="48">
        <f>100*(SUM(C98:C104)/SUM(C86:C92)-1)</f>
        <v>-25.048837994299756</v>
      </c>
      <c r="F104" s="48">
        <f t="shared" si="1"/>
        <v>-28.08663022152804</v>
      </c>
      <c r="G104" s="48">
        <f t="shared" si="2"/>
        <v>-29.672675600725341</v>
      </c>
      <c r="H104" s="68"/>
      <c r="I104" s="51"/>
    </row>
    <row r="105" spans="1:10" ht="12.75" customHeight="1" x14ac:dyDescent="0.2">
      <c r="A105" s="162"/>
      <c r="B105" s="42" t="s">
        <v>16</v>
      </c>
      <c r="C105" s="44">
        <v>4735.8899999999994</v>
      </c>
      <c r="D105" s="48">
        <f t="shared" si="0"/>
        <v>-16.372391653290542</v>
      </c>
      <c r="E105" s="48">
        <f>100*(SUM(C98:C105)/SUM(C86:C93)-1)</f>
        <v>-28.325199257894496</v>
      </c>
      <c r="F105" s="48">
        <f t="shared" si="1"/>
        <v>-52.56781727769404</v>
      </c>
      <c r="G105" s="48">
        <f t="shared" si="2"/>
        <v>-29.57331747277151</v>
      </c>
      <c r="H105" s="68"/>
      <c r="I105" s="51"/>
    </row>
    <row r="106" spans="1:10" ht="12.75" customHeight="1" x14ac:dyDescent="0.2">
      <c r="A106" s="162"/>
      <c r="B106" s="42" t="s">
        <v>17</v>
      </c>
      <c r="C106" s="44">
        <v>5525.93</v>
      </c>
      <c r="D106" s="48">
        <f t="shared" si="0"/>
        <v>16.681975299257388</v>
      </c>
      <c r="E106" s="48">
        <f>100*(SUM(C98:C106)/SUM(C86:C94)-1)</f>
        <v>-30.066706827057843</v>
      </c>
      <c r="F106" s="48">
        <f t="shared" si="1"/>
        <v>-44.685939079688886</v>
      </c>
      <c r="G106" s="48">
        <f t="shared" si="2"/>
        <v>-28.714950675202122</v>
      </c>
      <c r="H106" s="68"/>
      <c r="I106" s="51"/>
    </row>
    <row r="107" spans="1:10" ht="12.75" customHeight="1" x14ac:dyDescent="0.2">
      <c r="A107" s="162"/>
      <c r="B107" s="42" t="s">
        <v>18</v>
      </c>
      <c r="C107" s="44">
        <v>4330.05</v>
      </c>
      <c r="D107" s="48">
        <f t="shared" si="0"/>
        <v>-21.641244098278477</v>
      </c>
      <c r="E107" s="48">
        <f>100*(SUM(C98:C107)/SUM(C86:C95)-1)</f>
        <v>-33.85392337992613</v>
      </c>
      <c r="F107" s="48">
        <f t="shared" si="1"/>
        <v>-63.67337624803163</v>
      </c>
      <c r="G107" s="48">
        <f t="shared" si="2"/>
        <v>-32.207486423936061</v>
      </c>
      <c r="H107" s="68"/>
      <c r="I107" s="51"/>
    </row>
    <row r="108" spans="1:10" ht="12.75" customHeight="1" x14ac:dyDescent="0.2">
      <c r="A108" s="162"/>
      <c r="B108" s="42" t="s">
        <v>19</v>
      </c>
      <c r="C108" s="44">
        <v>4874.67</v>
      </c>
      <c r="D108" s="48">
        <f t="shared" si="0"/>
        <v>12.577683860463495</v>
      </c>
      <c r="E108" s="48">
        <f>100*(SUM(C98:C108)/SUM(C86:C96)-1)</f>
        <v>-36.236111894785608</v>
      </c>
      <c r="F108" s="48">
        <f t="shared" si="1"/>
        <v>-57.96426332450595</v>
      </c>
      <c r="G108" s="48">
        <f t="shared" si="2"/>
        <v>-35.225364075177104</v>
      </c>
      <c r="H108" s="68"/>
      <c r="I108" s="51"/>
    </row>
    <row r="109" spans="1:10" ht="12.75" customHeight="1" x14ac:dyDescent="0.2">
      <c r="A109" s="162"/>
      <c r="B109" s="42" t="s">
        <v>20</v>
      </c>
      <c r="C109" s="44">
        <v>4211.2</v>
      </c>
      <c r="D109" s="48">
        <f t="shared" si="0"/>
        <v>-13.610562356015897</v>
      </c>
      <c r="E109" s="48">
        <f>100*(SUM(C98:C109)/SUM(C86:C97)-1)</f>
        <v>-38.198715159682337</v>
      </c>
      <c r="F109" s="48">
        <f t="shared" si="1"/>
        <v>-60.050657648213935</v>
      </c>
      <c r="G109" s="48">
        <f t="shared" si="2"/>
        <v>-38.198715159682337</v>
      </c>
      <c r="H109" s="68"/>
      <c r="I109" s="51"/>
    </row>
    <row r="110" spans="1:10" ht="12.75" customHeight="1" x14ac:dyDescent="0.2">
      <c r="A110" s="162">
        <v>2019</v>
      </c>
      <c r="B110" s="42" t="s">
        <v>9</v>
      </c>
      <c r="C110" s="44">
        <v>3748.65</v>
      </c>
      <c r="D110" s="48">
        <f t="shared" si="0"/>
        <v>-10.983805091185406</v>
      </c>
      <c r="E110" s="48">
        <f>100*(SUM(C110)/SUM(C98)-1)</f>
        <v>-46.823133883734783</v>
      </c>
      <c r="F110" s="48">
        <f t="shared" si="1"/>
        <v>-46.823133883734783</v>
      </c>
      <c r="G110" s="48">
        <f t="shared" si="2"/>
        <v>-38.989882710675083</v>
      </c>
      <c r="H110" s="68"/>
      <c r="I110" s="51"/>
      <c r="J110" s="51"/>
    </row>
    <row r="111" spans="1:10" ht="12.75" customHeight="1" x14ac:dyDescent="0.2">
      <c r="A111" s="162"/>
      <c r="B111" s="42" t="s">
        <v>10</v>
      </c>
      <c r="C111" s="44">
        <v>6258.5</v>
      </c>
      <c r="D111" s="48">
        <f t="shared" si="0"/>
        <v>66.95343657049871</v>
      </c>
      <c r="E111" s="48">
        <f>100*(SUM(C110:C111)/SUM(C98:C99)-1)</f>
        <v>-37.345275139463688</v>
      </c>
      <c r="F111" s="48">
        <f t="shared" si="1"/>
        <v>-29.857102829924354</v>
      </c>
      <c r="G111" s="48">
        <f t="shared" si="2"/>
        <v>-39.50611461855793</v>
      </c>
      <c r="H111" s="68"/>
      <c r="I111" s="51"/>
      <c r="J111" s="51"/>
    </row>
    <row r="112" spans="1:10" ht="12.75" customHeight="1" x14ac:dyDescent="0.2">
      <c r="A112" s="162"/>
      <c r="B112" s="42" t="s">
        <v>11</v>
      </c>
      <c r="C112" s="44">
        <v>3955.25</v>
      </c>
      <c r="D112" s="48">
        <f t="shared" si="0"/>
        <v>-36.801949348885522</v>
      </c>
      <c r="E112" s="48">
        <f>100*(SUM(C110:C112)/SUM(C98:C100)-1)</f>
        <v>-45.514924237398589</v>
      </c>
      <c r="F112" s="48">
        <f t="shared" si="1"/>
        <v>-59.030784529013282</v>
      </c>
      <c r="G112" s="48">
        <f t="shared" si="2"/>
        <v>-41.805691498815236</v>
      </c>
      <c r="H112" s="68"/>
      <c r="I112" s="51"/>
      <c r="J112" s="51"/>
    </row>
    <row r="113" spans="1:11" ht="12.75" customHeight="1" x14ac:dyDescent="0.2">
      <c r="A113" s="162"/>
      <c r="B113" s="42" t="s">
        <v>12</v>
      </c>
      <c r="C113" s="44">
        <v>4579.3999999999996</v>
      </c>
      <c r="D113" s="48">
        <f t="shared" si="0"/>
        <v>15.780292016939512</v>
      </c>
      <c r="E113" s="48">
        <f>100*(SUM(C110:C113)/SUM(C98:C101)-1)</f>
        <v>-43.642287888827425</v>
      </c>
      <c r="F113" s="48">
        <f t="shared" si="1"/>
        <v>-37.045132731196986</v>
      </c>
      <c r="G113" s="48">
        <f t="shared" si="2"/>
        <v>-43.892768691505943</v>
      </c>
      <c r="H113" s="68"/>
      <c r="I113" s="51"/>
      <c r="J113" s="51"/>
    </row>
    <row r="114" spans="1:11" ht="12.75" customHeight="1" x14ac:dyDescent="0.2">
      <c r="A114" s="162"/>
      <c r="B114" s="42" t="s">
        <v>13</v>
      </c>
      <c r="C114" s="44">
        <v>5567.3</v>
      </c>
      <c r="D114" s="48">
        <f t="shared" ref="D114:D135" si="3">100*(C114/C113-1)</f>
        <v>21.572695112896902</v>
      </c>
      <c r="E114" s="48">
        <f>100*(SUM(C110:C114)/SUM(C98:C102)-1)</f>
        <v>-41.444563831936954</v>
      </c>
      <c r="F114" s="48">
        <f t="shared" si="1"/>
        <v>-32.704534795453114</v>
      </c>
      <c r="G114" s="48">
        <f t="shared" si="2"/>
        <v>-45.339735496430677</v>
      </c>
      <c r="H114" s="68"/>
      <c r="I114" s="51"/>
      <c r="J114" s="51"/>
    </row>
    <row r="115" spans="1:11" ht="12.75" customHeight="1" x14ac:dyDescent="0.2">
      <c r="A115" s="162"/>
      <c r="B115" s="42" t="s">
        <v>14</v>
      </c>
      <c r="C115" s="44">
        <v>5847.8</v>
      </c>
      <c r="D115" s="48">
        <f t="shared" si="3"/>
        <v>5.0383489303612139</v>
      </c>
      <c r="E115" s="48">
        <f>100*(SUM(C110:C115)/SUM(C98:C103)-1)</f>
        <v>-39.736054423410891</v>
      </c>
      <c r="F115" s="48">
        <f t="shared" si="1"/>
        <v>-31.495471728615311</v>
      </c>
      <c r="G115" s="48">
        <f t="shared" si="2"/>
        <v>-46.873753545619543</v>
      </c>
      <c r="H115" s="68"/>
      <c r="I115" s="51"/>
      <c r="J115" s="57"/>
    </row>
    <row r="116" spans="1:11" ht="12.75" customHeight="1" x14ac:dyDescent="0.2">
      <c r="A116" s="162"/>
      <c r="B116" s="42" t="s">
        <v>15</v>
      </c>
      <c r="C116" s="44">
        <v>6399.55</v>
      </c>
      <c r="D116" s="48">
        <f t="shared" si="3"/>
        <v>9.435172201511687</v>
      </c>
      <c r="E116" s="48">
        <f>100*(SUM(C110:C116)/SUM(C98:C104)-1)</f>
        <v>-34.342118189948224</v>
      </c>
      <c r="F116" s="48">
        <f t="shared" si="1"/>
        <v>13.004960207096161</v>
      </c>
      <c r="G116" s="48">
        <f t="shared" si="2"/>
        <v>-45.126558409400971</v>
      </c>
      <c r="H116" s="68"/>
      <c r="I116" s="51"/>
      <c r="J116" s="57"/>
    </row>
    <row r="117" spans="1:11" ht="12.75" customHeight="1" x14ac:dyDescent="0.2">
      <c r="A117" s="162"/>
      <c r="B117" s="42" t="s">
        <v>16</v>
      </c>
      <c r="C117" s="44">
        <v>6196.6</v>
      </c>
      <c r="D117" s="48">
        <f t="shared" si="3"/>
        <v>-3.1713167332077963</v>
      </c>
      <c r="E117" s="48">
        <f>100*(SUM(C110:C117)/SUM(C98:C105)-1)</f>
        <v>-29.206209775830182</v>
      </c>
      <c r="F117" s="48">
        <f t="shared" si="1"/>
        <v>30.843410636649104</v>
      </c>
      <c r="G117" s="48">
        <f t="shared" si="2"/>
        <v>-40.95894088261317</v>
      </c>
      <c r="H117" s="68"/>
      <c r="I117" s="51"/>
      <c r="J117" s="57"/>
    </row>
    <row r="118" spans="1:11" ht="12.75" customHeight="1" x14ac:dyDescent="0.2">
      <c r="A118" s="162"/>
      <c r="B118" s="42" t="s">
        <v>17</v>
      </c>
      <c r="C118" s="44">
        <v>7487.75</v>
      </c>
      <c r="D118" s="48">
        <f t="shared" si="3"/>
        <v>20.836426427395672</v>
      </c>
      <c r="E118" s="48">
        <f>100*(SUM(C110:C118)/SUM(C98:C106)-1)</f>
        <v>-23.758249868437854</v>
      </c>
      <c r="F118" s="48">
        <f t="shared" si="1"/>
        <v>35.502078383186173</v>
      </c>
      <c r="G118" s="48">
        <f t="shared" si="2"/>
        <v>-36.347223081814292</v>
      </c>
      <c r="H118" s="68"/>
      <c r="I118" s="51"/>
      <c r="J118" s="56"/>
      <c r="K118" s="52"/>
    </row>
    <row r="119" spans="1:11" ht="12.75" customHeight="1" x14ac:dyDescent="0.2">
      <c r="A119" s="162"/>
      <c r="B119" s="42" t="s">
        <v>18</v>
      </c>
      <c r="C119" s="44">
        <v>6297.25</v>
      </c>
      <c r="D119" s="48">
        <f t="shared" si="3"/>
        <v>-15.899302193582853</v>
      </c>
      <c r="E119" s="48">
        <f>100*(SUM(C110:C119)/SUM(C98:C107)-1)</f>
        <v>-19.476153811300968</v>
      </c>
      <c r="F119" s="48">
        <f t="shared" si="1"/>
        <v>45.431346058359587</v>
      </c>
      <c r="G119" s="48">
        <f t="shared" si="2"/>
        <v>-28.96600702675406</v>
      </c>
      <c r="H119" s="68"/>
      <c r="I119" s="51"/>
      <c r="J119" s="74"/>
      <c r="K119" s="51"/>
    </row>
    <row r="120" spans="1:11" ht="12.75" customHeight="1" x14ac:dyDescent="0.2">
      <c r="A120" s="162"/>
      <c r="B120" s="42" t="s">
        <v>19</v>
      </c>
      <c r="C120" s="44">
        <v>6453</v>
      </c>
      <c r="D120" s="48">
        <f t="shared" si="3"/>
        <v>2.4733018381039251</v>
      </c>
      <c r="E120" s="48">
        <f>100*(SUM(C110:C120)/SUM(C98:C108)-1)</f>
        <v>-16.098603537455681</v>
      </c>
      <c r="F120" s="48">
        <f t="shared" si="1"/>
        <v>32.378191754518767</v>
      </c>
      <c r="G120" s="48">
        <f t="shared" si="2"/>
        <v>-21.525068092285771</v>
      </c>
      <c r="H120" s="68"/>
      <c r="I120" s="51"/>
      <c r="J120" s="73"/>
      <c r="K120" s="72"/>
    </row>
    <row r="121" spans="1:11" ht="12.75" customHeight="1" x14ac:dyDescent="0.2">
      <c r="A121" s="162"/>
      <c r="B121" s="42" t="s">
        <v>20</v>
      </c>
      <c r="C121" s="44">
        <v>4288.1000000000004</v>
      </c>
      <c r="D121" s="48">
        <f t="shared" si="3"/>
        <v>-33.548737021540362</v>
      </c>
      <c r="E121" s="48">
        <f>100*(SUM(C110:C121)/SUM(C98:C109)-1)</f>
        <v>-15.143712294576995</v>
      </c>
      <c r="F121" s="48">
        <f t="shared" si="1"/>
        <v>1.8260828267477436</v>
      </c>
      <c r="G121" s="48">
        <f t="shared" si="2"/>
        <v>-15.143712294576995</v>
      </c>
      <c r="H121" s="68"/>
      <c r="I121" s="51"/>
      <c r="J121" s="76"/>
      <c r="K121" s="50"/>
    </row>
    <row r="122" spans="1:11" ht="12.75" customHeight="1" x14ac:dyDescent="0.2">
      <c r="A122" s="162">
        <v>2020</v>
      </c>
      <c r="B122" s="78" t="s">
        <v>9</v>
      </c>
      <c r="C122" s="44">
        <v>5034.25</v>
      </c>
      <c r="D122" s="48">
        <f t="shared" si="3"/>
        <v>17.400480399244401</v>
      </c>
      <c r="E122" s="48">
        <f>100*(SUM(C122)/SUM(C110)-1)</f>
        <v>34.295012871300322</v>
      </c>
      <c r="F122" s="48">
        <f t="shared" si="1"/>
        <v>34.295012871300322</v>
      </c>
      <c r="G122" s="48">
        <f t="shared" si="2"/>
        <v>-9.7489688057552648</v>
      </c>
      <c r="I122" s="51"/>
      <c r="J122" s="51"/>
    </row>
    <row r="123" spans="1:11" ht="12.75" customHeight="1" x14ac:dyDescent="0.2">
      <c r="A123" s="162"/>
      <c r="B123" s="78" t="s">
        <v>10</v>
      </c>
      <c r="C123" s="44">
        <v>4480</v>
      </c>
      <c r="D123" s="48">
        <f t="shared" si="3"/>
        <v>-11.009584347221535</v>
      </c>
      <c r="E123" s="48">
        <f>100*(SUM(C122:C123)/SUM(C110:C111)-1)</f>
        <v>-4.9254782830276289</v>
      </c>
      <c r="F123" s="48">
        <f t="shared" si="1"/>
        <v>-28.417352400734998</v>
      </c>
      <c r="G123" s="48">
        <f t="shared" si="2"/>
        <v>-8.8927291372918322</v>
      </c>
      <c r="I123" s="51"/>
      <c r="J123" s="51"/>
    </row>
    <row r="124" spans="1:11" ht="12.75" customHeight="1" x14ac:dyDescent="0.2">
      <c r="A124" s="162"/>
      <c r="B124" s="78" t="s">
        <v>11</v>
      </c>
      <c r="C124" s="44">
        <v>3976</v>
      </c>
      <c r="D124" s="48">
        <f t="shared" si="3"/>
        <v>-11.250000000000004</v>
      </c>
      <c r="E124" s="48">
        <f>100*(SUM(C122:C124)/SUM(C110:C112)-1)</f>
        <v>-3.381581962986302</v>
      </c>
      <c r="F124" s="48">
        <f t="shared" si="1"/>
        <v>0.52461917704316186</v>
      </c>
      <c r="G124" s="48">
        <f t="shared" si="2"/>
        <v>-1.1569065659938427</v>
      </c>
      <c r="I124" s="51"/>
      <c r="J124" s="51"/>
    </row>
    <row r="125" spans="1:11" ht="12.75" customHeight="1" x14ac:dyDescent="0.2">
      <c r="A125" s="162"/>
      <c r="B125" s="78" t="s">
        <v>12</v>
      </c>
      <c r="C125" s="44">
        <v>170.25</v>
      </c>
      <c r="D125" s="48">
        <f t="shared" si="3"/>
        <v>-95.718058350100605</v>
      </c>
      <c r="E125" s="48">
        <f>100*(SUM(C122:C125)/SUM(C110:C113)-1)</f>
        <v>-26.325923049542112</v>
      </c>
      <c r="F125" s="48">
        <f t="shared" si="1"/>
        <v>-96.282264052059219</v>
      </c>
      <c r="G125" s="48">
        <f t="shared" si="2"/>
        <v>-3.855273998754094</v>
      </c>
      <c r="I125" s="51"/>
      <c r="J125" s="51"/>
    </row>
    <row r="126" spans="1:11" ht="12.75" customHeight="1" x14ac:dyDescent="0.2">
      <c r="A126" s="162"/>
      <c r="B126" s="78" t="s">
        <v>13</v>
      </c>
      <c r="C126" s="44">
        <v>2606.25</v>
      </c>
      <c r="D126" s="48">
        <f t="shared" si="3"/>
        <v>1430.8370044052863</v>
      </c>
      <c r="E126" s="48">
        <f>100*(SUM(C122:C126)/SUM(C110:C114)-1)</f>
        <v>-32.528588790124893</v>
      </c>
      <c r="F126" s="48">
        <f t="shared" si="1"/>
        <v>-53.186463815494044</v>
      </c>
      <c r="G126" s="48">
        <f t="shared" si="2"/>
        <v>-4.4356267225586059</v>
      </c>
      <c r="I126" s="51"/>
      <c r="J126" s="51"/>
    </row>
    <row r="127" spans="1:11" ht="12.75" customHeight="1" x14ac:dyDescent="0.2">
      <c r="A127" s="162"/>
      <c r="B127" s="78" t="s">
        <v>14</v>
      </c>
      <c r="C127" s="44">
        <v>3877.75</v>
      </c>
      <c r="D127" s="48">
        <f t="shared" si="3"/>
        <v>48.786570743405264</v>
      </c>
      <c r="E127" s="48">
        <f>100*(SUM(C122:C127)/SUM(C110:C115)-1)</f>
        <v>-32.755058100137191</v>
      </c>
      <c r="F127" s="48">
        <f t="shared" si="1"/>
        <v>-33.688737644926306</v>
      </c>
      <c r="G127" s="48">
        <f t="shared" si="2"/>
        <v>-3.4250226526454486</v>
      </c>
      <c r="I127" s="51"/>
      <c r="J127" s="51"/>
    </row>
    <row r="128" spans="1:11" ht="12.75" customHeight="1" x14ac:dyDescent="0.2">
      <c r="A128" s="162"/>
      <c r="B128" s="78" t="s">
        <v>15</v>
      </c>
      <c r="C128" s="44">
        <v>3124.11</v>
      </c>
      <c r="D128" s="48">
        <f t="shared" si="3"/>
        <v>-19.434981625942871</v>
      </c>
      <c r="E128" s="48">
        <f>100*(SUM(C122:C128)/SUM(C110:C116)-1)</f>
        <v>-35.998674237996276</v>
      </c>
      <c r="F128" s="48">
        <f t="shared" si="1"/>
        <v>-51.182348758897113</v>
      </c>
      <c r="G128" s="48">
        <f t="shared" si="2"/>
        <v>-10.065730877688218</v>
      </c>
      <c r="H128" s="51"/>
      <c r="I128" s="51"/>
      <c r="J128" s="51"/>
    </row>
    <row r="129" spans="1:10" ht="12.75" customHeight="1" x14ac:dyDescent="0.2">
      <c r="A129" s="162"/>
      <c r="B129" s="78" t="s">
        <v>16</v>
      </c>
      <c r="C129" s="44">
        <v>2816.5</v>
      </c>
      <c r="D129" s="48">
        <f t="shared" si="3"/>
        <v>-9.8463242331416012</v>
      </c>
      <c r="E129" s="48">
        <f>100*(SUM(C122:C129)/SUM(C110:C117)-1)</f>
        <v>-38.699787676794017</v>
      </c>
      <c r="F129" s="48">
        <f t="shared" si="1"/>
        <v>-54.547655165736053</v>
      </c>
      <c r="G129" s="48">
        <f t="shared" si="2"/>
        <v>-17.698524593096355</v>
      </c>
      <c r="I129" s="51"/>
      <c r="J129" s="51"/>
    </row>
    <row r="130" spans="1:10" ht="12.75" customHeight="1" x14ac:dyDescent="0.2">
      <c r="A130" s="162"/>
      <c r="B130" s="78" t="s">
        <v>17</v>
      </c>
      <c r="C130" s="44">
        <v>2021.45</v>
      </c>
      <c r="D130" s="48">
        <f t="shared" si="3"/>
        <v>-28.228297532398361</v>
      </c>
      <c r="E130" s="48">
        <f>100*(SUM(C122:C130)/SUM(C110:C118)-1)</f>
        <v>-43.832712506594603</v>
      </c>
      <c r="F130" s="48">
        <f t="shared" si="1"/>
        <v>-73.003238623084371</v>
      </c>
      <c r="G130" s="48">
        <f t="shared" si="2"/>
        <v>-28.857164379123301</v>
      </c>
      <c r="I130" s="51"/>
      <c r="J130" s="51"/>
    </row>
    <row r="131" spans="1:10" ht="12.75" customHeight="1" x14ac:dyDescent="0.2">
      <c r="A131" s="162"/>
      <c r="B131" s="78" t="s">
        <v>18</v>
      </c>
      <c r="C131" s="44">
        <v>1797.25</v>
      </c>
      <c r="D131" s="48">
        <f t="shared" si="3"/>
        <v>-11.091048504786173</v>
      </c>
      <c r="E131" s="48">
        <f>100*(SUM(C122:C131)/SUM(C110:C119)-1)</f>
        <v>-46.92075781820634</v>
      </c>
      <c r="F131" s="48">
        <f t="shared" si="1"/>
        <v>-71.459764182778201</v>
      </c>
      <c r="G131" s="48">
        <f t="shared" si="2"/>
        <v>-37.874541910665101</v>
      </c>
      <c r="I131" s="51"/>
      <c r="J131" s="51"/>
    </row>
    <row r="132" spans="1:10" ht="12.75" customHeight="1" x14ac:dyDescent="0.2">
      <c r="A132" s="162"/>
      <c r="B132" s="78" t="s">
        <v>19</v>
      </c>
      <c r="C132" s="44">
        <v>1825.5</v>
      </c>
      <c r="D132" s="48">
        <f t="shared" si="3"/>
        <v>1.5718458756433407</v>
      </c>
      <c r="E132" s="48">
        <f>100*(SUM(C122:C132)/SUM(C110:C120)-1)</f>
        <v>-49.46841946423892</v>
      </c>
      <c r="F132" s="48">
        <f t="shared" si="1"/>
        <v>-71.710832171083212</v>
      </c>
      <c r="G132" s="48">
        <f t="shared" si="2"/>
        <v>-46.244476864582893</v>
      </c>
      <c r="I132" s="51"/>
      <c r="J132" s="51"/>
    </row>
    <row r="133" spans="1:10" ht="12.75" customHeight="1" x14ac:dyDescent="0.2">
      <c r="A133" s="162"/>
      <c r="B133" s="78" t="s">
        <v>20</v>
      </c>
      <c r="C133" s="44">
        <v>2564</v>
      </c>
      <c r="D133" s="48">
        <f t="shared" si="3"/>
        <v>40.454669953437403</v>
      </c>
      <c r="E133" s="48">
        <f>100*(SUM(C122:C133)/SUM(C110:C121)-1)</f>
        <v>-48.876349804671051</v>
      </c>
      <c r="F133" s="48">
        <f t="shared" si="1"/>
        <v>-40.206618315804207</v>
      </c>
      <c r="G133" s="48">
        <f t="shared" si="2"/>
        <v>-48.876349804671051</v>
      </c>
      <c r="I133" s="51"/>
      <c r="J133" s="51"/>
    </row>
    <row r="134" spans="1:10" ht="12.75" customHeight="1" x14ac:dyDescent="0.2">
      <c r="A134" s="166">
        <v>2021</v>
      </c>
      <c r="B134" s="78" t="s">
        <v>9</v>
      </c>
      <c r="C134" s="44">
        <v>1545.6999998092651</v>
      </c>
      <c r="D134" s="48">
        <f t="shared" si="3"/>
        <v>-39.715288618983422</v>
      </c>
      <c r="E134" s="48">
        <f>100*(SUM(C134)/SUM(C122)-1)</f>
        <v>-69.296320210373636</v>
      </c>
      <c r="F134" s="48">
        <f t="shared" si="1"/>
        <v>-69.296320210373636</v>
      </c>
      <c r="G134" s="48">
        <f t="shared" si="2"/>
        <v>-54.940579758122034</v>
      </c>
      <c r="I134" s="51"/>
      <c r="J134" s="51"/>
    </row>
    <row r="135" spans="1:10" ht="12.75" customHeight="1" x14ac:dyDescent="0.2">
      <c r="A135" s="167"/>
      <c r="B135" s="78" t="s">
        <v>10</v>
      </c>
      <c r="C135" s="44">
        <v>1675.4</v>
      </c>
      <c r="D135" s="48">
        <f t="shared" si="3"/>
        <v>8.3910202631001916</v>
      </c>
      <c r="E135" s="48">
        <f>100*(SUM(C134:C135)/SUM(C122:C123)-1)</f>
        <v>-66.144467511267152</v>
      </c>
      <c r="F135" s="48">
        <f t="shared" si="1"/>
        <v>-62.602678571428569</v>
      </c>
      <c r="G135" s="48">
        <f t="shared" si="2"/>
        <v>-57.949036024991244</v>
      </c>
      <c r="I135" s="51"/>
      <c r="J135" s="51"/>
    </row>
    <row r="136" spans="1:10" ht="12.75" customHeight="1" x14ac:dyDescent="0.2">
      <c r="A136" s="167"/>
      <c r="B136" s="78" t="s">
        <v>11</v>
      </c>
      <c r="C136" s="44">
        <v>1901.5</v>
      </c>
      <c r="D136" s="48">
        <f t="shared" ref="D136:D141" si="4">100*(C136/C135-1)</f>
        <v>13.495284708129397</v>
      </c>
      <c r="E136" s="48">
        <f>100*(SUM(C134:C136)/SUM(C122:C124)-1)</f>
        <v>-62.027390153560802</v>
      </c>
      <c r="F136" s="48">
        <f t="shared" ref="F136:F141" si="5">100*(C136/C124-1)</f>
        <v>-52.175553319919523</v>
      </c>
      <c r="G136" s="48">
        <f t="shared" ref="G136:G141" si="6">100*(SUM(C125:C136)/SUM(C113:C124)-1)</f>
        <v>-61.076673623178849</v>
      </c>
      <c r="H136" s="51"/>
      <c r="I136" s="51"/>
      <c r="J136" s="51"/>
    </row>
    <row r="137" spans="1:10" ht="12.75" customHeight="1" x14ac:dyDescent="0.2">
      <c r="A137" s="167"/>
      <c r="B137" s="78" t="s">
        <v>12</v>
      </c>
      <c r="C137" s="44">
        <v>1776.85</v>
      </c>
      <c r="D137" s="48">
        <f t="shared" si="4"/>
        <v>-6.5553510386537006</v>
      </c>
      <c r="E137" s="48">
        <f>100*(SUM(C134:C137)/SUM(C122:C125)-1)</f>
        <v>-49.493429963696315</v>
      </c>
      <c r="F137" s="48">
        <f t="shared" si="5"/>
        <v>943.67107195301026</v>
      </c>
      <c r="G137" s="48">
        <f t="shared" si="6"/>
        <v>-55.734386317518592</v>
      </c>
      <c r="H137" s="51"/>
      <c r="I137" s="51"/>
      <c r="J137" s="51"/>
    </row>
    <row r="138" spans="1:10" ht="12.75" customHeight="1" x14ac:dyDescent="0.2">
      <c r="A138" s="167"/>
      <c r="B138" s="78" t="s">
        <v>13</v>
      </c>
      <c r="C138" s="44">
        <v>1868.25</v>
      </c>
      <c r="D138" s="48">
        <f t="shared" si="4"/>
        <v>5.1439344908124074</v>
      </c>
      <c r="E138" s="48">
        <f>100*(SUM(C134:C138)/SUM(C122:C126)-1)</f>
        <v>-46.100481043790154</v>
      </c>
      <c r="F138" s="48">
        <f t="shared" si="5"/>
        <v>-28.316546762589923</v>
      </c>
      <c r="G138" s="48">
        <f t="shared" si="6"/>
        <v>-54.767543149175403</v>
      </c>
      <c r="H138" s="51"/>
      <c r="I138" s="51"/>
      <c r="J138" s="51"/>
    </row>
    <row r="139" spans="1:10" ht="12.75" customHeight="1" x14ac:dyDescent="0.2">
      <c r="A139" s="167"/>
      <c r="B139" s="78" t="s">
        <v>14</v>
      </c>
      <c r="C139" s="44">
        <v>3005</v>
      </c>
      <c r="D139" s="48">
        <f t="shared" si="4"/>
        <v>60.845711227084173</v>
      </c>
      <c r="E139" s="48">
        <f>100*(SUM(C134:C139)/SUM(C122:C127)-1)</f>
        <v>-41.558738118050755</v>
      </c>
      <c r="F139" s="48">
        <f t="shared" si="5"/>
        <v>-22.50660821352588</v>
      </c>
      <c r="G139" s="48">
        <f t="shared" si="6"/>
        <v>-54.73549660176409</v>
      </c>
      <c r="H139" s="51"/>
      <c r="I139" s="51"/>
      <c r="J139" s="51"/>
    </row>
    <row r="140" spans="1:10" ht="12.75" customHeight="1" x14ac:dyDescent="0.2">
      <c r="A140" s="167"/>
      <c r="B140" s="78" t="s">
        <v>15</v>
      </c>
      <c r="C140" s="44">
        <v>2145</v>
      </c>
      <c r="D140" s="48">
        <f t="shared" si="4"/>
        <v>-28.61896838602329</v>
      </c>
      <c r="E140" s="48">
        <f>100*(SUM(C134:C140)/SUM(C122:C128)-1)</f>
        <v>-40.186801017296418</v>
      </c>
      <c r="F140" s="48">
        <f t="shared" si="5"/>
        <v>-31.34044575895215</v>
      </c>
      <c r="G140" s="48">
        <f t="shared" si="6"/>
        <v>-53.802936065434849</v>
      </c>
      <c r="H140" s="51"/>
      <c r="I140" s="51"/>
      <c r="J140" s="51"/>
    </row>
    <row r="141" spans="1:10" ht="12.75" customHeight="1" x14ac:dyDescent="0.2">
      <c r="A141" s="167"/>
      <c r="B141" s="78" t="s">
        <v>16</v>
      </c>
      <c r="C141" s="44">
        <v>2125.2579999999998</v>
      </c>
      <c r="D141" s="48">
        <f t="shared" si="4"/>
        <v>-0.92037296037297267</v>
      </c>
      <c r="E141" s="48">
        <f>100*(SUM(C134:C141)/SUM(C122:C129)-1)</f>
        <v>-38.497640992086048</v>
      </c>
      <c r="F141" s="48">
        <f t="shared" si="5"/>
        <v>-24.542588318835445</v>
      </c>
      <c r="G141" s="48">
        <f t="shared" si="6"/>
        <v>-52.083425786877527</v>
      </c>
      <c r="H141" s="51"/>
      <c r="I141" s="51"/>
      <c r="J141" s="51"/>
    </row>
    <row r="142" spans="1:10" ht="12.75" customHeight="1" x14ac:dyDescent="0.2">
      <c r="A142" s="167"/>
      <c r="B142" s="78" t="s">
        <v>17</v>
      </c>
      <c r="C142" s="44">
        <v>2542.9500007629395</v>
      </c>
      <c r="D142" s="48">
        <f t="shared" ref="D142:D165" si="7">100*(C142/C141-1)</f>
        <v>19.653707962183397</v>
      </c>
      <c r="E142" s="48">
        <f>100*(SUM(C134:C142)/SUM(C122:C130)-1)</f>
        <v>-33.873416026108472</v>
      </c>
      <c r="F142" s="48">
        <f t="shared" ref="F142:F165" si="8">100*(C142/C130-1)</f>
        <v>25.798313129829541</v>
      </c>
      <c r="G142" s="48">
        <f t="shared" ref="G142:G165" si="9">100*(SUM(C131:C142)/SUM(C119:C130)-1)</f>
        <v>-45.126354221168661</v>
      </c>
      <c r="H142" s="51"/>
      <c r="I142" s="51"/>
      <c r="J142" s="51"/>
    </row>
    <row r="143" spans="1:10" ht="12.75" customHeight="1" x14ac:dyDescent="0.2">
      <c r="A143" s="82"/>
      <c r="B143" s="77" t="s">
        <v>18</v>
      </c>
      <c r="C143" s="44">
        <v>3172.45</v>
      </c>
      <c r="D143" s="48">
        <f t="shared" si="7"/>
        <v>24.754713975823229</v>
      </c>
      <c r="E143" s="48">
        <f>100*(SUM(C134:C143)/SUM(C122:C131)-1)</f>
        <v>-27.238843476559659</v>
      </c>
      <c r="F143" s="48">
        <f t="shared" si="8"/>
        <v>76.516900820698282</v>
      </c>
      <c r="G143" s="48">
        <f t="shared" si="9"/>
        <v>-35.667570673493408</v>
      </c>
      <c r="H143" s="51"/>
      <c r="I143" s="51"/>
      <c r="J143" s="51"/>
    </row>
    <row r="144" spans="1:10" ht="12.75" customHeight="1" x14ac:dyDescent="0.2">
      <c r="A144" s="81"/>
      <c r="B144" s="77" t="s">
        <v>19</v>
      </c>
      <c r="C144" s="44">
        <v>2943.25</v>
      </c>
      <c r="D144" s="48">
        <f t="shared" si="7"/>
        <v>-7.2247001528786825</v>
      </c>
      <c r="E144" s="48">
        <f>100*(SUM(C134:C144)/SUM(C122:C132)-1)</f>
        <v>-22.148927913742199</v>
      </c>
      <c r="F144" s="48">
        <f t="shared" si="8"/>
        <v>61.229800054779517</v>
      </c>
      <c r="G144" s="48">
        <f t="shared" si="9"/>
        <v>-24.298809935050294</v>
      </c>
      <c r="H144" s="51"/>
      <c r="I144" s="51"/>
      <c r="J144" s="51"/>
    </row>
    <row r="145" spans="1:10" ht="12.75" customHeight="1" x14ac:dyDescent="0.2">
      <c r="A145" s="82"/>
      <c r="B145" s="77" t="s">
        <v>20</v>
      </c>
      <c r="C145" s="44">
        <v>1792.63</v>
      </c>
      <c r="D145" s="48">
        <f t="shared" si="7"/>
        <v>-39.093519069056313</v>
      </c>
      <c r="E145" s="48">
        <f>100*(SUM(C134:C145)/SUM(C122:C133)-1)</f>
        <v>-22.742254974593557</v>
      </c>
      <c r="F145" s="48">
        <f t="shared" si="8"/>
        <v>-30.084633385335412</v>
      </c>
      <c r="G145" s="48">
        <f t="shared" si="9"/>
        <v>-22.742254974593557</v>
      </c>
      <c r="H145" s="51"/>
      <c r="I145" s="51"/>
      <c r="J145" s="51"/>
    </row>
    <row r="146" spans="1:10" ht="12.75" customHeight="1" x14ac:dyDescent="0.2">
      <c r="A146" s="144"/>
      <c r="B146" s="78" t="s">
        <v>9</v>
      </c>
      <c r="C146" s="44">
        <v>23616.049892362953</v>
      </c>
      <c r="D146" s="48">
        <f t="shared" si="7"/>
        <v>1217.3967797238111</v>
      </c>
      <c r="E146" s="48">
        <f>100*(SUM(C146)/SUM(C134)-1)</f>
        <v>1427.8546868911887</v>
      </c>
      <c r="F146" s="48">
        <f t="shared" si="8"/>
        <v>1427.8546868911887</v>
      </c>
      <c r="G146" s="48">
        <f t="shared" si="9"/>
        <v>57.652868885933813</v>
      </c>
      <c r="H146" s="51"/>
      <c r="I146" s="51"/>
      <c r="J146" s="51"/>
    </row>
    <row r="147" spans="1:10" ht="12.75" customHeight="1" x14ac:dyDescent="0.2">
      <c r="A147" s="145"/>
      <c r="B147" s="78" t="s">
        <v>10</v>
      </c>
      <c r="C147" s="44">
        <v>34347.633849119091</v>
      </c>
      <c r="D147" s="48">
        <f t="shared" si="7"/>
        <v>45.441909234052559</v>
      </c>
      <c r="E147" s="48">
        <f>100*(SUM(C146:C147)/SUM(C134:C135)-1)</f>
        <v>1699.4996661051914</v>
      </c>
      <c r="F147" s="48">
        <f t="shared" si="8"/>
        <v>1950.1154261143065</v>
      </c>
      <c r="G147" s="48">
        <f t="shared" si="9"/>
        <v>190.12984833943221</v>
      </c>
      <c r="H147" s="51"/>
      <c r="I147" s="51"/>
      <c r="J147" s="51"/>
    </row>
    <row r="148" spans="1:10" ht="12.75" customHeight="1" x14ac:dyDescent="0.2">
      <c r="A148" s="145"/>
      <c r="B148" s="78" t="s">
        <v>11</v>
      </c>
      <c r="C148" s="44">
        <v>38120.151623532372</v>
      </c>
      <c r="D148" s="48">
        <f t="shared" si="7"/>
        <v>10.983341067932217</v>
      </c>
      <c r="E148" s="48">
        <f>100*(SUM(C146:C148)/SUM(C134:C136)-1)</f>
        <v>1775.6849132977784</v>
      </c>
      <c r="F148" s="48">
        <f t="shared" si="8"/>
        <v>1904.7410793338088</v>
      </c>
      <c r="G148" s="48">
        <f t="shared" si="9"/>
        <v>353.04718709819338</v>
      </c>
      <c r="H148" s="51"/>
      <c r="I148" s="51"/>
      <c r="J148" s="51"/>
    </row>
    <row r="149" spans="1:10" ht="12.75" customHeight="1" x14ac:dyDescent="0.2">
      <c r="A149" s="145"/>
      <c r="B149" s="77" t="s">
        <v>12</v>
      </c>
      <c r="C149" s="44">
        <v>33781.560926080136</v>
      </c>
      <c r="D149" s="48">
        <f t="shared" si="7"/>
        <v>-11.381357399360226</v>
      </c>
      <c r="E149" s="48">
        <f>100*(SUM(C146:C149)/SUM(C134:C137)-1)</f>
        <v>1782.2572276729979</v>
      </c>
      <c r="F149" s="48">
        <f t="shared" si="8"/>
        <v>1801.2049934479635</v>
      </c>
      <c r="G149" s="48">
        <f t="shared" si="9"/>
        <v>442.85476126149075</v>
      </c>
      <c r="H149" s="51"/>
      <c r="I149" s="51"/>
      <c r="J149" s="51"/>
    </row>
    <row r="150" spans="1:10" ht="12.75" customHeight="1" x14ac:dyDescent="0.2">
      <c r="A150" s="145"/>
      <c r="B150" s="77" t="s">
        <v>13</v>
      </c>
      <c r="C150" s="44">
        <v>39681.48818643843</v>
      </c>
      <c r="D150" s="48">
        <f t="shared" si="7"/>
        <v>17.464933823716279</v>
      </c>
      <c r="E150" s="48">
        <f>100*(SUM(C146:C150)/SUM(C134:C138)-1)</f>
        <v>1833.7669455070468</v>
      </c>
      <c r="F150" s="48">
        <f t="shared" si="8"/>
        <v>2023.9924092834701</v>
      </c>
      <c r="G150" s="48">
        <f t="shared" si="9"/>
        <v>598.93112360494013</v>
      </c>
      <c r="H150" s="51"/>
      <c r="I150" s="51"/>
      <c r="J150" s="51"/>
    </row>
    <row r="151" spans="1:10" ht="12.75" customHeight="1" x14ac:dyDescent="0.2">
      <c r="A151" s="145">
        <v>2022</v>
      </c>
      <c r="B151" s="77" t="s">
        <v>14</v>
      </c>
      <c r="C151" s="44">
        <v>39602.286312331657</v>
      </c>
      <c r="D151" s="48">
        <f t="shared" si="7"/>
        <v>-0.19959401153165635</v>
      </c>
      <c r="E151" s="48">
        <f>100*(SUM(C146:C151)/SUM(C134:C139)-1)</f>
        <v>1676.5607786935295</v>
      </c>
      <c r="F151" s="48">
        <f t="shared" si="8"/>
        <v>1217.8797441707707</v>
      </c>
      <c r="G151" s="48">
        <f t="shared" si="9"/>
        <v>763.64840934141114</v>
      </c>
      <c r="H151" s="51"/>
      <c r="I151" s="51"/>
      <c r="J151" s="51"/>
    </row>
    <row r="152" spans="1:10" ht="12.75" customHeight="1" x14ac:dyDescent="0.2">
      <c r="A152" s="82"/>
      <c r="B152" s="77" t="s">
        <v>15</v>
      </c>
      <c r="C152" s="44">
        <v>35804.81786404708</v>
      </c>
      <c r="D152" s="48">
        <f t="shared" si="7"/>
        <v>-9.589013165389126</v>
      </c>
      <c r="E152" s="48">
        <f>100*(SUM(C146:C152)/SUM(C134:C140)-1)</f>
        <v>1660.0177375375865</v>
      </c>
      <c r="F152" s="48">
        <f t="shared" si="8"/>
        <v>1569.222278044153</v>
      </c>
      <c r="G152" s="48">
        <f t="shared" si="9"/>
        <v>932.50098890501306</v>
      </c>
      <c r="H152" s="51"/>
      <c r="I152" s="51"/>
      <c r="J152" s="51"/>
    </row>
    <row r="153" spans="1:10" ht="12.75" customHeight="1" x14ac:dyDescent="0.2">
      <c r="A153" s="82"/>
      <c r="B153" s="77" t="s">
        <v>16</v>
      </c>
      <c r="C153" s="44">
        <v>40881.245568621911</v>
      </c>
      <c r="D153" s="48">
        <f t="shared" si="7"/>
        <v>14.178057611828422</v>
      </c>
      <c r="E153" s="48">
        <f>100*(SUM(C146:C153)/SUM(C134:C141)-1)</f>
        <v>1681.6866080802051</v>
      </c>
      <c r="F153" s="48">
        <f t="shared" si="8"/>
        <v>1823.5897744472395</v>
      </c>
      <c r="G153" s="48">
        <f t="shared" si="9"/>
        <v>1121.7417173465567</v>
      </c>
      <c r="H153" s="51"/>
      <c r="I153" s="51"/>
      <c r="J153" s="51"/>
    </row>
    <row r="154" spans="1:10" ht="12.75" customHeight="1" x14ac:dyDescent="0.2">
      <c r="A154" s="81"/>
      <c r="B154" s="77" t="s">
        <v>17</v>
      </c>
      <c r="C154" s="44">
        <v>27226.088084970357</v>
      </c>
      <c r="D154" s="48">
        <f t="shared" si="7"/>
        <v>-33.402009390174904</v>
      </c>
      <c r="E154" s="48">
        <f>100*(SUM(C146:C154)/SUM(C134:C142)-1)</f>
        <v>1584.4015492698322</v>
      </c>
      <c r="F154" s="48">
        <f t="shared" si="8"/>
        <v>970.64976019197968</v>
      </c>
      <c r="G154" s="48">
        <f t="shared" si="9"/>
        <v>1195.6609351329603</v>
      </c>
      <c r="H154" s="51"/>
      <c r="I154" s="51"/>
      <c r="J154" s="51"/>
    </row>
    <row r="155" spans="1:10" ht="12.75" customHeight="1" x14ac:dyDescent="0.2">
      <c r="A155" s="82"/>
      <c r="B155" s="77" t="s">
        <v>18</v>
      </c>
      <c r="C155" s="44">
        <v>34912.043689442005</v>
      </c>
      <c r="D155" s="48">
        <f t="shared" si="7"/>
        <v>28.230113633969079</v>
      </c>
      <c r="E155" s="48">
        <f>100*(SUM(C146:C155)/SUM(C134:C143)-1)</f>
        <v>1499.2629866086165</v>
      </c>
      <c r="F155" s="48">
        <f t="shared" si="8"/>
        <v>1000.4757739110785</v>
      </c>
      <c r="G155" s="48">
        <f t="shared" si="9"/>
        <v>1248.9030190894698</v>
      </c>
      <c r="H155" s="51"/>
      <c r="I155" s="51"/>
      <c r="J155" s="51"/>
    </row>
    <row r="156" spans="1:10" ht="12.75" customHeight="1" x14ac:dyDescent="0.2">
      <c r="A156" s="82"/>
      <c r="B156" s="77" t="s">
        <v>19</v>
      </c>
      <c r="C156" s="44">
        <v>31475.308152021313</v>
      </c>
      <c r="D156" s="48">
        <f t="shared" si="7"/>
        <v>-9.8439826897330001</v>
      </c>
      <c r="E156" s="48">
        <f>100*(SUM(C146:C156)/SUM(C134:C144)-1)</f>
        <v>1436.1294460675492</v>
      </c>
      <c r="F156" s="48">
        <f t="shared" si="8"/>
        <v>969.4065455541089</v>
      </c>
      <c r="G156" s="48">
        <f t="shared" si="9"/>
        <v>1298.2497809730353</v>
      </c>
      <c r="H156" s="51"/>
      <c r="I156" s="51"/>
      <c r="J156" s="51"/>
    </row>
    <row r="157" spans="1:10" ht="12.75" customHeight="1" x14ac:dyDescent="0.2">
      <c r="A157" s="143"/>
      <c r="B157" s="77" t="s">
        <v>20</v>
      </c>
      <c r="C157" s="44">
        <v>31413.723972729091</v>
      </c>
      <c r="D157" s="48">
        <f t="shared" si="7"/>
        <v>-0.19565870171874833</v>
      </c>
      <c r="E157" s="48">
        <f>100*(SUM(C146:C157)/SUM(C134:C145)-1)</f>
        <v>1450.7613320029161</v>
      </c>
      <c r="F157" s="48">
        <f t="shared" si="8"/>
        <v>1652.3819177816442</v>
      </c>
      <c r="G157" s="48">
        <f t="shared" si="9"/>
        <v>1450.7613320029161</v>
      </c>
      <c r="H157" s="51"/>
      <c r="I157" s="51"/>
      <c r="J157" s="51"/>
    </row>
    <row r="158" spans="1:10" ht="12.75" customHeight="1" x14ac:dyDescent="0.2">
      <c r="A158" s="144"/>
      <c r="B158" s="77" t="s">
        <v>9</v>
      </c>
      <c r="C158" s="44">
        <v>16220.77042345118</v>
      </c>
      <c r="D158" s="48">
        <f t="shared" si="7"/>
        <v>-48.364063943731182</v>
      </c>
      <c r="E158" s="48">
        <f>100*(SUM(C158)/SUM(C146)-1)</f>
        <v>-31.314633491282073</v>
      </c>
      <c r="F158" s="48">
        <f t="shared" si="8"/>
        <v>-31.314633491282073</v>
      </c>
      <c r="G158" s="48">
        <f t="shared" si="9"/>
        <v>730.78460284822825</v>
      </c>
      <c r="H158" s="51"/>
      <c r="I158" s="51"/>
      <c r="J158" s="51"/>
    </row>
    <row r="159" spans="1:10" ht="12.75" customHeight="1" x14ac:dyDescent="0.2">
      <c r="A159" s="145"/>
      <c r="B159" s="77" t="s">
        <v>10</v>
      </c>
      <c r="C159" s="44">
        <v>21515.462298839346</v>
      </c>
      <c r="D159" s="48">
        <f t="shared" si="7"/>
        <v>32.641432787516457</v>
      </c>
      <c r="E159" s="48">
        <f>100*(SUM(C158:C159)/SUM(C146:C147)-1)</f>
        <v>-34.896765894669372</v>
      </c>
      <c r="F159" s="48">
        <f t="shared" si="8"/>
        <v>-37.359695886617381</v>
      </c>
      <c r="G159" s="48">
        <f t="shared" si="9"/>
        <v>380.85946584905088</v>
      </c>
      <c r="H159" s="51"/>
      <c r="I159" s="51"/>
      <c r="J159" s="51"/>
    </row>
    <row r="160" spans="1:10" ht="12.75" customHeight="1" x14ac:dyDescent="0.2">
      <c r="A160" s="145"/>
      <c r="B160" s="77" t="s">
        <v>11</v>
      </c>
      <c r="C160" s="44">
        <v>30429.606498288267</v>
      </c>
      <c r="D160" s="48">
        <f t="shared" si="7"/>
        <v>41.431339357880283</v>
      </c>
      <c r="E160" s="48">
        <f>100*(SUM(C158:C160)/SUM(C146:C148)-1)</f>
        <v>-29.055871925155252</v>
      </c>
      <c r="F160" s="48">
        <f t="shared" si="8"/>
        <v>-20.174487240225382</v>
      </c>
      <c r="G160" s="48">
        <f t="shared" si="9"/>
        <v>226.03367983091206</v>
      </c>
      <c r="H160" s="51"/>
      <c r="I160" s="51"/>
      <c r="J160" s="51"/>
    </row>
    <row r="161" spans="1:10" ht="12.75" customHeight="1" x14ac:dyDescent="0.2">
      <c r="A161" s="145"/>
      <c r="B161" s="77" t="s">
        <v>12</v>
      </c>
      <c r="C161" s="44">
        <v>18662.117806956616</v>
      </c>
      <c r="D161" s="48">
        <f t="shared" si="7"/>
        <v>-38.671182593155116</v>
      </c>
      <c r="E161" s="48">
        <f>100*(SUM(C158:C161)/SUM(C146:C149)-1)</f>
        <v>-33.140036139488835</v>
      </c>
      <c r="F161" s="48">
        <f t="shared" si="8"/>
        <v>-44.756496457364605</v>
      </c>
      <c r="G161" s="48">
        <f t="shared" si="9"/>
        <v>146.10230517304151</v>
      </c>
      <c r="H161" s="51"/>
      <c r="I161" s="51"/>
      <c r="J161" s="51"/>
    </row>
    <row r="162" spans="1:10" ht="12.75" customHeight="1" x14ac:dyDescent="0.2">
      <c r="A162" s="145">
        <v>2023</v>
      </c>
      <c r="B162" s="77" t="s">
        <v>13</v>
      </c>
      <c r="C162" s="44">
        <v>22107.39765978494</v>
      </c>
      <c r="D162" s="48">
        <f t="shared" si="7"/>
        <v>18.46135518201497</v>
      </c>
      <c r="E162" s="48">
        <f>100*(SUM(C158:C162)/SUM(C146:C150)-1)</f>
        <v>-35.749126253183597</v>
      </c>
      <c r="F162" s="48">
        <f t="shared" si="8"/>
        <v>-44.287881654246078</v>
      </c>
      <c r="G162" s="48">
        <f t="shared" si="9"/>
        <v>87.026468409886704</v>
      </c>
      <c r="H162" s="51"/>
      <c r="I162" s="51"/>
      <c r="J162" s="51"/>
    </row>
    <row r="163" spans="1:10" ht="12.75" customHeight="1" x14ac:dyDescent="0.2">
      <c r="A163" s="145"/>
      <c r="B163" s="77" t="s">
        <v>14</v>
      </c>
      <c r="C163" s="44">
        <v>25325.400368193135</v>
      </c>
      <c r="D163" s="48">
        <f t="shared" si="7"/>
        <v>14.55622573914248</v>
      </c>
      <c r="E163" s="48">
        <f>100*(SUM(C158:C163)/SUM(C146:C151)-1)</f>
        <v>-35.806221679737213</v>
      </c>
      <c r="F163" s="48">
        <f t="shared" si="8"/>
        <v>-36.050660892507302</v>
      </c>
      <c r="G163" s="48">
        <f t="shared" si="9"/>
        <v>50.075007222834579</v>
      </c>
      <c r="H163" s="51"/>
      <c r="I163" s="51"/>
      <c r="J163" s="51"/>
    </row>
    <row r="164" spans="1:10" ht="12.75" customHeight="1" x14ac:dyDescent="0.2">
      <c r="A164" s="145"/>
      <c r="B164" s="77" t="s">
        <v>15</v>
      </c>
      <c r="C164" s="44">
        <v>20831.314029457117</v>
      </c>
      <c r="D164" s="48">
        <f t="shared" si="7"/>
        <v>-17.745371340230676</v>
      </c>
      <c r="E164" s="48">
        <f>100*(SUM(C158:C164)/SUM(C146:C152)-1)</f>
        <v>-36.685224054834379</v>
      </c>
      <c r="F164" s="48">
        <f t="shared" si="8"/>
        <v>-41.819801713404061</v>
      </c>
      <c r="G164" s="48">
        <f t="shared" si="9"/>
        <v>24.645603269855521</v>
      </c>
      <c r="H164" s="51"/>
      <c r="I164" s="51"/>
      <c r="J164" s="51"/>
    </row>
    <row r="165" spans="1:10" ht="12.75" customHeight="1" x14ac:dyDescent="0.2">
      <c r="A165" s="145"/>
      <c r="B165" s="77" t="s">
        <v>16</v>
      </c>
      <c r="C165" s="44">
        <v>24355.030197642445</v>
      </c>
      <c r="D165" s="48">
        <f t="shared" si="7"/>
        <v>16.91547716674291</v>
      </c>
      <c r="E165" s="48">
        <f>100*(SUM(C158:C165)/SUM(C146:C153)-1)</f>
        <v>-37.220091228184039</v>
      </c>
      <c r="F165" s="48">
        <f t="shared" si="8"/>
        <v>-40.424931141687225</v>
      </c>
      <c r="G165" s="48">
        <f t="shared" si="9"/>
        <v>2.7634565076116058</v>
      </c>
      <c r="H165" s="51"/>
      <c r="I165" s="51"/>
      <c r="J165" s="51"/>
    </row>
    <row r="166" spans="1:10" ht="12.75" customHeight="1" x14ac:dyDescent="0.2">
      <c r="A166" s="145"/>
      <c r="B166" s="77" t="s">
        <v>17</v>
      </c>
      <c r="C166" s="44">
        <v>26807.195422772256</v>
      </c>
      <c r="D166" s="48">
        <f t="shared" ref="D166:D170" si="10">100*(C166/C165-1)</f>
        <v>10.068413815258491</v>
      </c>
      <c r="E166" s="48">
        <f>100*(SUM(C158:C166)/SUM(C146:C154)-1)</f>
        <v>-34.116966866065823</v>
      </c>
      <c r="F166" s="48">
        <f t="shared" ref="F166:F170" si="11">100*(C166/C154-1)</f>
        <v>-1.5385708769132478</v>
      </c>
      <c r="G166" s="48">
        <f t="shared" ref="G166:G170" si="12">100*(SUM(C155:C166)/SUM(C143:C154)-1)</f>
        <v>-5.2697448703722287</v>
      </c>
      <c r="H166" s="51"/>
      <c r="I166" s="51"/>
      <c r="J166" s="51"/>
    </row>
    <row r="167" spans="1:10" ht="12.75" customHeight="1" x14ac:dyDescent="0.2">
      <c r="A167" s="145"/>
      <c r="B167" s="77" t="s">
        <v>18</v>
      </c>
      <c r="C167" s="44">
        <v>24702.10480577331</v>
      </c>
      <c r="D167" s="48">
        <f t="shared" si="10"/>
        <v>-7.8527073936675578</v>
      </c>
      <c r="E167" s="48">
        <f>100*(SUM(C158:C167)/SUM(C146:C155)-1)</f>
        <v>-33.628138794626693</v>
      </c>
      <c r="F167" s="48">
        <f t="shared" si="11"/>
        <v>-29.244747097851377</v>
      </c>
      <c r="G167" s="48">
        <f t="shared" si="12"/>
        <v>-16.689047715394068</v>
      </c>
      <c r="H167" s="51"/>
      <c r="I167" s="51"/>
      <c r="J167" s="51"/>
    </row>
    <row r="168" spans="1:10" ht="12.75" customHeight="1" x14ac:dyDescent="0.2">
      <c r="A168" s="145"/>
      <c r="B168" s="77" t="s">
        <v>19</v>
      </c>
      <c r="C168" s="44">
        <v>24493.8910276391</v>
      </c>
      <c r="D168" s="48">
        <f t="shared" si="10"/>
        <v>-0.8428989342055826</v>
      </c>
      <c r="E168" s="48">
        <f>100*(SUM(C158:C168)/SUM(C146:C156)-1)</f>
        <v>-32.678565523591516</v>
      </c>
      <c r="F168" s="48">
        <f t="shared" si="11"/>
        <v>-22.180615645327283</v>
      </c>
      <c r="G168" s="48">
        <f t="shared" si="12"/>
        <v>-24.755263558893724</v>
      </c>
      <c r="H168" s="51"/>
      <c r="I168" s="51"/>
      <c r="J168" s="51"/>
    </row>
    <row r="169" spans="1:10" ht="12.75" customHeight="1" x14ac:dyDescent="0.2">
      <c r="A169" s="149"/>
      <c r="B169" s="77" t="s">
        <v>20</v>
      </c>
      <c r="C169" s="44">
        <v>23660.141030715698</v>
      </c>
      <c r="D169" s="48">
        <f t="shared" si="10"/>
        <v>-3.4039099626212543</v>
      </c>
      <c r="E169" s="48">
        <f>100*(SUM(C158:C169)/SUM(C146:C157)-1)</f>
        <v>-32.067175568877047</v>
      </c>
      <c r="F169" s="48">
        <f t="shared" si="11"/>
        <v>-24.682151497684391</v>
      </c>
      <c r="G169" s="48">
        <f t="shared" si="12"/>
        <v>-32.067175568877047</v>
      </c>
      <c r="H169" s="51"/>
      <c r="I169" s="51"/>
      <c r="J169" s="51"/>
    </row>
    <row r="170" spans="1:10" ht="12.75" customHeight="1" x14ac:dyDescent="0.2">
      <c r="A170" s="166">
        <v>2024</v>
      </c>
      <c r="B170" s="77" t="s">
        <v>9</v>
      </c>
      <c r="C170" s="44">
        <v>18740.707467755805</v>
      </c>
      <c r="D170" s="48">
        <f t="shared" si="10"/>
        <v>-20.792072019238873</v>
      </c>
      <c r="E170" s="48">
        <f>100*(SUM(C170)/SUM(C158)-1)</f>
        <v>15.535248810755785</v>
      </c>
      <c r="F170" s="48">
        <f t="shared" si="11"/>
        <v>15.535248810755785</v>
      </c>
      <c r="G170" s="48">
        <f t="shared" si="12"/>
        <v>-30.197442221758042</v>
      </c>
      <c r="H170" s="51"/>
      <c r="I170" s="51"/>
      <c r="J170" s="51"/>
    </row>
    <row r="171" spans="1:10" ht="12.75" customHeight="1" x14ac:dyDescent="0.2">
      <c r="A171" s="167"/>
      <c r="B171" s="77" t="s">
        <v>10</v>
      </c>
      <c r="C171" s="44">
        <v>24607.411812811693</v>
      </c>
      <c r="D171" s="48">
        <f t="shared" ref="D171:D183" si="13">100*(C171/C170-1)</f>
        <v>31.304604456100748</v>
      </c>
      <c r="E171" s="48">
        <f>100*(SUM(C170:C171)/SUM(C158:C159)-1)</f>
        <v>14.871348180344611</v>
      </c>
      <c r="F171" s="48">
        <f t="shared" ref="F171:F183" si="14">100*(C171/C159-1)</f>
        <v>14.370825367480688</v>
      </c>
      <c r="G171" s="48">
        <f t="shared" ref="G171:G183" si="15">100*(SUM(C160:C171)/SUM(C148:C159)-1)</f>
        <v>-27.112942597765699</v>
      </c>
      <c r="H171" s="51"/>
      <c r="I171" s="51"/>
      <c r="J171" s="51"/>
    </row>
    <row r="172" spans="1:10" ht="12.75" customHeight="1" x14ac:dyDescent="0.2">
      <c r="A172" s="167"/>
      <c r="B172" s="77" t="s">
        <v>11</v>
      </c>
      <c r="C172" s="44">
        <v>21445.586456004585</v>
      </c>
      <c r="D172" s="48">
        <f t="shared" si="13"/>
        <v>-12.849077265252761</v>
      </c>
      <c r="E172" s="48">
        <f>100*(SUM(C170:C172)/SUM(C158:C160)-1)</f>
        <v>-4.9469551355405201</v>
      </c>
      <c r="F172" s="48">
        <f t="shared" si="14"/>
        <v>-29.523944198190843</v>
      </c>
      <c r="G172" s="48">
        <f t="shared" si="15"/>
        <v>-27.995213753802318</v>
      </c>
      <c r="H172" s="51"/>
      <c r="I172" s="51"/>
      <c r="J172" s="51"/>
    </row>
    <row r="173" spans="1:10" ht="12.75" customHeight="1" x14ac:dyDescent="0.2">
      <c r="A173" s="167"/>
      <c r="B173" s="77" t="s">
        <v>12</v>
      </c>
      <c r="C173" s="44">
        <v>14681.41</v>
      </c>
      <c r="D173" s="48">
        <f t="shared" si="13"/>
        <v>-31.541112059962686</v>
      </c>
      <c r="E173" s="48">
        <f>100*(SUM(C170:C173)/SUM(C158:C161)-1)</f>
        <v>-8.4682877988613185</v>
      </c>
      <c r="F173" s="48">
        <f t="shared" si="14"/>
        <v>-21.330418380880335</v>
      </c>
      <c r="G173" s="48">
        <f t="shared" si="15"/>
        <v>-26.117686216241399</v>
      </c>
      <c r="H173" s="51"/>
      <c r="I173" s="51"/>
      <c r="J173" s="51"/>
    </row>
    <row r="174" spans="1:10" ht="12.75" customHeight="1" x14ac:dyDescent="0.2">
      <c r="A174" s="167"/>
      <c r="B174" s="77" t="s">
        <v>13</v>
      </c>
      <c r="C174" s="44">
        <v>7584.43</v>
      </c>
      <c r="D174" s="48">
        <f t="shared" si="13"/>
        <v>-48.339907406713657</v>
      </c>
      <c r="E174" s="48">
        <f>100*(SUM(C170:C174)/SUM(C158:C162)-1)</f>
        <v>-20.081459332958428</v>
      </c>
      <c r="F174" s="48">
        <f t="shared" si="14"/>
        <v>-65.692796064384069</v>
      </c>
      <c r="G174" s="48">
        <f t="shared" si="15"/>
        <v>-26.557035006316209</v>
      </c>
      <c r="H174" s="51"/>
      <c r="I174" s="51"/>
      <c r="J174" s="51"/>
    </row>
    <row r="175" spans="1:10" ht="12.75" customHeight="1" x14ac:dyDescent="0.2">
      <c r="A175" s="167"/>
      <c r="B175" s="77" t="s">
        <v>14</v>
      </c>
      <c r="C175" s="44">
        <v>9583.27</v>
      </c>
      <c r="D175" s="48">
        <f t="shared" si="13"/>
        <v>26.354518401514682</v>
      </c>
      <c r="E175" s="48">
        <f>100*(SUM(C170:C175)/SUM(C158:C163)-1)</f>
        <v>-28.018566783262401</v>
      </c>
      <c r="F175" s="48">
        <f t="shared" si="14"/>
        <v>-62.159453115553141</v>
      </c>
      <c r="G175" s="48">
        <f t="shared" si="15"/>
        <v>-28.121668667737886</v>
      </c>
      <c r="H175" s="51"/>
      <c r="I175" s="51"/>
      <c r="J175" s="51"/>
    </row>
    <row r="176" spans="1:10" ht="12.75" customHeight="1" x14ac:dyDescent="0.2">
      <c r="A176" s="167"/>
      <c r="B176" s="77" t="s">
        <v>15</v>
      </c>
      <c r="C176" s="44">
        <v>11580.54</v>
      </c>
      <c r="D176" s="48">
        <f t="shared" si="13"/>
        <v>20.841215994123097</v>
      </c>
      <c r="E176" s="48">
        <f>100*(SUM(C170:C176)/SUM(C158:C164)-1)</f>
        <v>-30.219929120115385</v>
      </c>
      <c r="F176" s="48">
        <f t="shared" si="14"/>
        <v>-44.408019659133338</v>
      </c>
      <c r="G176" s="48">
        <f t="shared" si="15"/>
        <v>-27.650662931037729</v>
      </c>
      <c r="H176" s="51"/>
      <c r="I176" s="51"/>
      <c r="J176" s="51"/>
    </row>
    <row r="177" spans="1:10" ht="12.75" customHeight="1" x14ac:dyDescent="0.2">
      <c r="A177" s="167"/>
      <c r="B177" s="77" t="s">
        <v>16</v>
      </c>
      <c r="C177" s="44">
        <v>10072.689999999999</v>
      </c>
      <c r="D177" s="48">
        <f t="shared" si="13"/>
        <v>-13.020549991623898</v>
      </c>
      <c r="E177" s="48">
        <f>100*(SUM(C170:C177)/SUM(C158:C165)-1)</f>
        <v>-34.07748232794421</v>
      </c>
      <c r="F177" s="48">
        <f t="shared" si="14"/>
        <v>-58.642260271247657</v>
      </c>
      <c r="G177" s="48">
        <f t="shared" si="15"/>
        <v>-28.414514991913343</v>
      </c>
      <c r="H177" s="51"/>
      <c r="I177" s="51"/>
      <c r="J177" s="51"/>
    </row>
    <row r="178" spans="1:10" ht="12.75" customHeight="1" x14ac:dyDescent="0.2">
      <c r="A178" s="167"/>
      <c r="B178" s="77" t="s">
        <v>17</v>
      </c>
      <c r="C178" s="44">
        <v>7989.28</v>
      </c>
      <c r="D178" s="48">
        <f t="shared" si="13"/>
        <v>-20.683749822539955</v>
      </c>
      <c r="E178" s="48">
        <f>100*(SUM(C170:C178)/SUM(C158:C166)-1)</f>
        <v>-38.772026096737186</v>
      </c>
      <c r="F178" s="48">
        <f t="shared" si="14"/>
        <v>-70.197255348788772</v>
      </c>
      <c r="G178" s="48">
        <f>100*(SUM(C167:C178)/SUM(C155:C166)-1)</f>
        <v>-34.504869208393828</v>
      </c>
      <c r="H178" s="51"/>
      <c r="I178" s="51"/>
      <c r="J178" s="51"/>
    </row>
    <row r="179" spans="1:10" ht="12.75" customHeight="1" x14ac:dyDescent="0.2">
      <c r="A179" s="167"/>
      <c r="B179" s="77" t="s">
        <v>18</v>
      </c>
      <c r="C179" s="44">
        <v>8299.0499999999993</v>
      </c>
      <c r="D179" s="48">
        <f t="shared" si="13"/>
        <v>3.8773206096168744</v>
      </c>
      <c r="E179" s="48">
        <f>100*(SUM(C170:C179)/SUM(C158:C167)-1)</f>
        <v>-41.72736671448255</v>
      </c>
      <c r="F179" s="48">
        <f t="shared" si="14"/>
        <v>-66.403470209306349</v>
      </c>
      <c r="G179" s="48">
        <f t="shared" si="15"/>
        <v>-37.811383768133567</v>
      </c>
      <c r="H179" s="51"/>
      <c r="I179" s="51"/>
      <c r="J179" s="51"/>
    </row>
    <row r="180" spans="1:10" ht="12.75" customHeight="1" x14ac:dyDescent="0.2">
      <c r="A180" s="167"/>
      <c r="B180" s="77" t="s">
        <v>19</v>
      </c>
      <c r="C180" s="44">
        <v>8281.16</v>
      </c>
      <c r="D180" s="48">
        <f t="shared" si="13"/>
        <v>-0.2155668419879353</v>
      </c>
      <c r="E180" s="48">
        <f>100*(SUM(C170:C180)/SUM(C158:C168)-1)</f>
        <v>-44.073058035972871</v>
      </c>
      <c r="F180" s="48">
        <f t="shared" si="14"/>
        <v>-66.190916785514105</v>
      </c>
      <c r="G180" s="48">
        <f t="shared" si="15"/>
        <v>-41.949610845804983</v>
      </c>
      <c r="H180" s="51"/>
      <c r="I180" s="51"/>
      <c r="J180" s="51"/>
    </row>
    <row r="181" spans="1:10" ht="12.75" customHeight="1" x14ac:dyDescent="0.2">
      <c r="A181" s="168"/>
      <c r="B181" s="77" t="s">
        <v>20</v>
      </c>
      <c r="C181" s="44">
        <v>11435.960000000001</v>
      </c>
      <c r="D181" s="48">
        <f t="shared" si="13"/>
        <v>38.096112138879114</v>
      </c>
      <c r="E181" s="48">
        <f>100*(SUM(C170:C181)/SUM(C158:C169)-1)</f>
        <v>-44.716686198759014</v>
      </c>
      <c r="F181" s="48">
        <f t="shared" si="14"/>
        <v>-51.665714988115298</v>
      </c>
      <c r="G181" s="48">
        <f t="shared" si="15"/>
        <v>-44.716686198759014</v>
      </c>
      <c r="H181" s="51"/>
      <c r="I181" s="51"/>
      <c r="J181" s="51"/>
    </row>
    <row r="182" spans="1:10" ht="12.75" customHeight="1" x14ac:dyDescent="0.2">
      <c r="A182" s="166">
        <v>2025</v>
      </c>
      <c r="B182" s="77" t="s">
        <v>9</v>
      </c>
      <c r="C182" s="44">
        <v>8817.75</v>
      </c>
      <c r="D182" s="48">
        <f t="shared" si="13"/>
        <v>-22.894536182358117</v>
      </c>
      <c r="E182" s="48">
        <f>100*(SUM(C182)/SUM(C170)-1)</f>
        <v>-52.948681285531407</v>
      </c>
      <c r="F182" s="48">
        <f>100*(C182/C170-1)</f>
        <v>-52.948681285531407</v>
      </c>
      <c r="G182" s="48">
        <f>100*(SUM(C171:C182)/SUM(C159:C170)-1)</f>
        <v>-48.734740866389501</v>
      </c>
      <c r="H182" s="51"/>
      <c r="I182" s="51"/>
      <c r="J182" s="51"/>
    </row>
    <row r="183" spans="1:10" ht="12.75" customHeight="1" x14ac:dyDescent="0.2">
      <c r="A183" s="167"/>
      <c r="B183" s="77" t="s">
        <v>10</v>
      </c>
      <c r="C183" s="44">
        <v>9227.93</v>
      </c>
      <c r="D183" s="48">
        <f t="shared" si="13"/>
        <v>4.6517535652519149</v>
      </c>
      <c r="E183" s="48">
        <f>100*(SUM(C182:C183)/SUM(C170:C171)-1)</f>
        <v>-58.370327710873291</v>
      </c>
      <c r="F183" s="48">
        <f t="shared" si="14"/>
        <v>-62.49938811039226</v>
      </c>
      <c r="G183" s="48">
        <f t="shared" si="15"/>
        <v>-54.693029579048783</v>
      </c>
      <c r="H183" s="51"/>
      <c r="I183" s="51"/>
      <c r="J183" s="51"/>
    </row>
    <row r="184" spans="1:10" ht="12.75" customHeight="1" x14ac:dyDescent="0.2">
      <c r="A184" s="167"/>
      <c r="B184" s="77" t="s">
        <v>11</v>
      </c>
      <c r="C184" s="44">
        <v>8598.57</v>
      </c>
      <c r="D184" s="48">
        <f t="shared" ref="D184:D186" si="16">100*(C184/C183-1)</f>
        <v>-6.820164435577647</v>
      </c>
      <c r="E184" s="48">
        <f>100*(SUM(C182:C184)/SUM(C170:C172)-1)</f>
        <v>-58.878335947744766</v>
      </c>
      <c r="F184" s="48">
        <f t="shared" ref="F184:F186" si="17">100*(C184/C172-1)</f>
        <v>-59.905176677542094</v>
      </c>
      <c r="G184" s="48">
        <f t="shared" ref="G184:G186" si="18">100*(SUM(C173:C184)/SUM(C161:C172)-1)</f>
        <v>-57.87598574211075</v>
      </c>
      <c r="H184" s="51"/>
      <c r="I184" s="51"/>
      <c r="J184" s="51"/>
    </row>
    <row r="185" spans="1:10" ht="12.75" customHeight="1" x14ac:dyDescent="0.2">
      <c r="A185" s="167"/>
      <c r="B185" s="77" t="s">
        <v>12</v>
      </c>
      <c r="C185" s="44">
        <v>10103.299999999999</v>
      </c>
      <c r="D185" s="48">
        <f t="shared" si="16"/>
        <v>17.499770310644671</v>
      </c>
      <c r="E185" s="48">
        <f>100*(SUM(C182:C185)/SUM(C170:C173)-1)</f>
        <v>-53.762193789307219</v>
      </c>
      <c r="F185" s="48">
        <f>100*(C185/C173-1)</f>
        <v>-31.183040321059085</v>
      </c>
      <c r="G185" s="48">
        <f>100*(SUM(C174:C185)/SUM(C162:C173)-1)</f>
        <v>-58.943582813772622</v>
      </c>
      <c r="H185" s="51"/>
      <c r="I185" s="51"/>
      <c r="J185" s="51"/>
    </row>
    <row r="186" spans="1:10" ht="12.75" customHeight="1" x14ac:dyDescent="0.2">
      <c r="A186" s="167"/>
      <c r="B186" s="77" t="s">
        <v>13</v>
      </c>
      <c r="C186" s="44">
        <v>9925.33</v>
      </c>
      <c r="D186" s="48">
        <f t="shared" si="16"/>
        <v>-1.7615036671186579</v>
      </c>
      <c r="E186" s="48">
        <f>100*(SUM($C$182:C186)/SUM($C$170:C174)-1)</f>
        <v>-46.389704190251024</v>
      </c>
      <c r="F186" s="48">
        <f t="shared" si="17"/>
        <v>30.864547500603212</v>
      </c>
      <c r="G186" s="48">
        <f t="shared" si="18"/>
        <v>-55.71559192137692</v>
      </c>
      <c r="H186" s="51"/>
      <c r="I186" s="51"/>
      <c r="J186" s="51"/>
    </row>
    <row r="187" spans="1:10" ht="12.75" customHeight="1" x14ac:dyDescent="0.2">
      <c r="A187" s="167"/>
      <c r="B187" s="77" t="s">
        <v>14</v>
      </c>
      <c r="C187" s="44">
        <v>8447.0499999999993</v>
      </c>
      <c r="D187" s="48">
        <f t="shared" ref="D187:D189" si="19">100*(C187/C186-1)</f>
        <v>-14.894013599547829</v>
      </c>
      <c r="E187" s="48">
        <f>100*(SUM($C$182:C187)/SUM($C$170:C175)-1)</f>
        <v>-42.965310375221996</v>
      </c>
      <c r="F187" s="48">
        <f t="shared" ref="F187:F189" si="20">100*(C187/C175-1)</f>
        <v>-11.856287050244863</v>
      </c>
      <c r="G187" s="48">
        <f t="shared" ref="G187:G189" si="21">100*(SUM(C176:C187)/SUM(C164:C175)-1)</f>
        <v>-53.299330778788267</v>
      </c>
      <c r="H187" s="51"/>
      <c r="I187" s="51"/>
      <c r="J187" s="51"/>
    </row>
    <row r="188" spans="1:10" ht="12.75" customHeight="1" x14ac:dyDescent="0.2">
      <c r="A188" s="167"/>
      <c r="B188" s="77" t="s">
        <v>15</v>
      </c>
      <c r="C188" s="44">
        <v>10068</v>
      </c>
      <c r="D188" s="48">
        <f t="shared" si="19"/>
        <v>19.189539543390886</v>
      </c>
      <c r="E188" s="48">
        <f>100*(SUM($C$182:C188)/SUM($C$170:C176)-1)</f>
        <v>-39.765377301111592</v>
      </c>
      <c r="F188" s="48">
        <f t="shared" si="20"/>
        <v>-13.061048966628508</v>
      </c>
      <c r="G188" s="48">
        <f t="shared" si="21"/>
        <v>-52.090403544954512</v>
      </c>
      <c r="H188" s="51"/>
      <c r="I188" s="51"/>
      <c r="J188" s="51"/>
    </row>
    <row r="189" spans="1:10" ht="12.75" customHeight="1" x14ac:dyDescent="0.2">
      <c r="A189" s="167"/>
      <c r="B189" s="77" t="s">
        <v>16</v>
      </c>
      <c r="C189" s="44">
        <v>9119.85</v>
      </c>
      <c r="D189" s="48">
        <f t="shared" si="19"/>
        <v>-9.4174612634088213</v>
      </c>
      <c r="E189" s="48">
        <f>100*(SUM($C$182:C189)/SUM($C$170:C177)-1)</f>
        <v>-37.18489951433159</v>
      </c>
      <c r="F189" s="48">
        <f t="shared" si="20"/>
        <v>-9.4596378921618651</v>
      </c>
      <c r="G189" s="48">
        <f t="shared" si="21"/>
        <v>-49.38816994232743</v>
      </c>
      <c r="H189" s="51"/>
      <c r="I189" s="51"/>
      <c r="J189" s="51"/>
    </row>
    <row r="190" spans="1:10" ht="12.75" customHeight="1" x14ac:dyDescent="0.2">
      <c r="A190" s="167"/>
      <c r="B190" s="77" t="s">
        <v>17</v>
      </c>
      <c r="C190" s="44">
        <v>12501.220000000001</v>
      </c>
      <c r="D190" s="48">
        <f t="shared" ref="D190" si="22">100*(C190/C189-1)</f>
        <v>37.077035258255343</v>
      </c>
      <c r="E190" s="48">
        <f>100*(SUM($C$182:C190)/SUM($C$170:C178)-1)</f>
        <v>-31.259630132259918</v>
      </c>
      <c r="F190" s="48">
        <f t="shared" ref="F190" si="23">100*(C190/C178-1)</f>
        <v>56.474926401377857</v>
      </c>
      <c r="G190" s="48">
        <f t="shared" ref="G190" si="24">100*(SUM(C179:C190)/SUM(C167:C178)-1)</f>
        <v>-42.339898230919047</v>
      </c>
      <c r="H190" s="51"/>
      <c r="I190" s="51"/>
      <c r="J190" s="51"/>
    </row>
    <row r="191" spans="1:10" ht="12.75" customHeight="1" x14ac:dyDescent="0.2">
      <c r="A191" s="167"/>
      <c r="B191" s="77" t="s">
        <v>18</v>
      </c>
      <c r="C191" s="44">
        <v>13481.2</v>
      </c>
      <c r="D191" s="48">
        <f t="shared" ref="D191:D193" si="25">100*(C191/C190-1)</f>
        <v>7.8390749062891452</v>
      </c>
      <c r="E191" s="48">
        <f>100*(SUM($C$182:C191)/SUM($C$170:C179)-1)</f>
        <v>-25.481543120352669</v>
      </c>
      <c r="F191" s="48">
        <f t="shared" ref="F191:F193" si="26">100*(C191/C179-1)</f>
        <v>62.442689223465365</v>
      </c>
      <c r="G191" s="48">
        <f t="shared" ref="G191:G193" si="27">100*(SUM(C180:C191)/SUM(C168:C179)-1)</f>
        <v>-34.328354149459983</v>
      </c>
      <c r="H191" s="51"/>
      <c r="I191" s="51"/>
      <c r="J191" s="51"/>
    </row>
    <row r="192" spans="1:10" ht="12.75" customHeight="1" x14ac:dyDescent="0.2">
      <c r="A192" s="167"/>
      <c r="B192" s="77" t="s">
        <v>19</v>
      </c>
      <c r="C192" s="44">
        <v>12456.449999999999</v>
      </c>
      <c r="D192" s="48">
        <f t="shared" si="25"/>
        <v>-7.6013262914280784</v>
      </c>
      <c r="E192" s="48">
        <f>100*(SUM($C$182:C192)/SUM($C$170:C180)-1)</f>
        <v>-21.081981445901622</v>
      </c>
      <c r="F192" s="48">
        <f t="shared" si="26"/>
        <v>50.419144177868787</v>
      </c>
      <c r="G192" s="48">
        <f t="shared" si="27"/>
        <v>-25.427350057529164</v>
      </c>
      <c r="H192" s="51"/>
      <c r="I192" s="51"/>
      <c r="J192" s="51"/>
    </row>
    <row r="193" spans="1:10" ht="12.75" customHeight="1" x14ac:dyDescent="0.2">
      <c r="A193" s="168"/>
      <c r="B193" s="77" t="s">
        <v>20</v>
      </c>
      <c r="C193" s="44">
        <v>12907.07</v>
      </c>
      <c r="D193" s="48">
        <f t="shared" si="25"/>
        <v>3.6175635915529858</v>
      </c>
      <c r="E193" s="48">
        <f>100*(SUM($C$182:C193)/SUM($C$170:C181)-1)</f>
        <v>-18.566103717802175</v>
      </c>
      <c r="F193" s="48">
        <f t="shared" si="26"/>
        <v>12.863895991241648</v>
      </c>
      <c r="G193" s="48">
        <f t="shared" si="27"/>
        <v>-18.566103717802175</v>
      </c>
      <c r="H193" s="51"/>
      <c r="I193" s="51"/>
      <c r="J193" s="51"/>
    </row>
    <row r="194" spans="1:10" ht="12.75" customHeight="1" x14ac:dyDescent="0.2">
      <c r="C194" s="89"/>
      <c r="H194" s="51"/>
      <c r="I194" s="51"/>
      <c r="J194" s="51"/>
    </row>
    <row r="195" spans="1:10" ht="12.75" customHeight="1" x14ac:dyDescent="0.25">
      <c r="A195" s="135" t="s">
        <v>165</v>
      </c>
      <c r="E195" s="51"/>
      <c r="F195" s="52"/>
      <c r="G195" s="51"/>
      <c r="H195" s="51"/>
      <c r="I195" s="51"/>
    </row>
    <row r="196" spans="1:10" ht="24.75" customHeight="1" x14ac:dyDescent="0.2">
      <c r="A196" s="200" t="s">
        <v>178</v>
      </c>
      <c r="B196" s="200"/>
      <c r="C196" s="200"/>
      <c r="D196" s="200"/>
      <c r="E196" s="200"/>
      <c r="F196" s="200"/>
      <c r="G196" s="200"/>
      <c r="H196" s="200"/>
      <c r="I196" s="51"/>
    </row>
    <row r="197" spans="1:10" ht="12.75" customHeight="1" x14ac:dyDescent="0.2">
      <c r="A197" s="161" t="s">
        <v>167</v>
      </c>
      <c r="B197" s="161"/>
      <c r="C197" s="161"/>
      <c r="D197" s="161"/>
      <c r="E197" s="161"/>
      <c r="F197" s="161"/>
      <c r="G197" s="161"/>
      <c r="H197" s="161"/>
    </row>
    <row r="198" spans="1:10" ht="12.75" customHeight="1" x14ac:dyDescent="0.2">
      <c r="A198" s="161"/>
      <c r="B198" s="161"/>
      <c r="C198" s="161"/>
      <c r="D198" s="161"/>
      <c r="E198" s="161"/>
      <c r="F198" s="161"/>
      <c r="G198" s="161"/>
      <c r="H198" s="161"/>
    </row>
    <row r="199" spans="1:10" ht="12.75" customHeight="1" x14ac:dyDescent="0.2">
      <c r="A199" s="161"/>
      <c r="B199" s="161"/>
      <c r="C199" s="161"/>
      <c r="D199" s="161"/>
      <c r="E199" s="161"/>
      <c r="F199" s="161"/>
      <c r="G199" s="161"/>
      <c r="H199" s="161"/>
    </row>
    <row r="201" spans="1:10" ht="12.75" customHeight="1" x14ac:dyDescent="0.2">
      <c r="C201" s="51"/>
    </row>
    <row r="202" spans="1:10" ht="12.75" customHeight="1" x14ac:dyDescent="0.2">
      <c r="C202" s="51"/>
      <c r="F202" s="65"/>
    </row>
  </sheetData>
  <mergeCells count="26">
    <mergeCell ref="D12:G12"/>
    <mergeCell ref="C12:C13"/>
    <mergeCell ref="A12:A13"/>
    <mergeCell ref="A2:G2"/>
    <mergeCell ref="A3:G3"/>
    <mergeCell ref="A4:G4"/>
    <mergeCell ref="A5:G5"/>
    <mergeCell ref="A9:G9"/>
    <mergeCell ref="A7:G7"/>
    <mergeCell ref="A8:G8"/>
    <mergeCell ref="B12:B13"/>
    <mergeCell ref="A197:H199"/>
    <mergeCell ref="A110:A121"/>
    <mergeCell ref="A14:A25"/>
    <mergeCell ref="A26:A37"/>
    <mergeCell ref="A38:A49"/>
    <mergeCell ref="A50:A61"/>
    <mergeCell ref="A98:A109"/>
    <mergeCell ref="A86:A97"/>
    <mergeCell ref="A62:A73"/>
    <mergeCell ref="A74:A85"/>
    <mergeCell ref="A122:A133"/>
    <mergeCell ref="A134:A142"/>
    <mergeCell ref="A196:H196"/>
    <mergeCell ref="A170:A181"/>
    <mergeCell ref="A182:A193"/>
  </mergeCells>
  <phoneticPr fontId="22" type="noConversion"/>
  <pageMargins left="0.75" right="0.75" top="1" bottom="1" header="0.3" footer="0.3"/>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A1:J202"/>
  <sheetViews>
    <sheetView showGridLines="0" zoomScale="90" zoomScaleNormal="90" workbookViewId="0">
      <pane xSplit="2" ySplit="13" topLeftCell="C175" activePane="bottomRight" state="frozen"/>
      <selection activeCell="B16" sqref="B16"/>
      <selection pane="topRight" activeCell="B16" sqref="B16"/>
      <selection pane="bottomLeft" activeCell="B16" sqref="B16"/>
      <selection pane="bottomRight" activeCell="C193" sqref="C193"/>
    </sheetView>
  </sheetViews>
  <sheetFormatPr baseColWidth="10" defaultColWidth="11.42578125" defaultRowHeight="12.75" customHeight="1" x14ac:dyDescent="0.2"/>
  <cols>
    <col min="1" max="2" width="10.85546875" style="20" customWidth="1"/>
    <col min="3" max="3" width="13" style="20" bestFit="1" customWidth="1"/>
    <col min="4" max="5" width="10.85546875" style="20" customWidth="1"/>
    <col min="6" max="6" width="14.85546875" style="20" customWidth="1"/>
    <col min="7" max="7" width="17.85546875" style="20" customWidth="1"/>
    <col min="8" max="16384" width="11.42578125" style="20"/>
  </cols>
  <sheetData>
    <row r="1" spans="1:10" ht="12.75" customHeight="1" x14ac:dyDescent="0.2">
      <c r="A1" s="25"/>
      <c r="B1" s="25"/>
      <c r="C1" s="25"/>
      <c r="D1" s="25"/>
      <c r="E1" s="25"/>
      <c r="F1" s="25"/>
      <c r="G1" s="25"/>
    </row>
    <row r="2" spans="1:10" ht="12.75" customHeight="1" x14ac:dyDescent="0.2">
      <c r="A2" s="169" t="s">
        <v>0</v>
      </c>
      <c r="B2" s="169"/>
      <c r="C2" s="169"/>
      <c r="D2" s="169"/>
      <c r="E2" s="169"/>
      <c r="F2" s="169"/>
      <c r="G2" s="169"/>
    </row>
    <row r="3" spans="1:10" ht="12.75" customHeight="1" x14ac:dyDescent="0.2">
      <c r="A3" s="169" t="s">
        <v>1</v>
      </c>
      <c r="B3" s="169"/>
      <c r="C3" s="169"/>
      <c r="D3" s="169"/>
      <c r="E3" s="169"/>
      <c r="F3" s="169"/>
      <c r="G3" s="169"/>
    </row>
    <row r="4" spans="1:10" ht="12.75" customHeight="1" x14ac:dyDescent="0.2">
      <c r="A4" s="169" t="s">
        <v>2</v>
      </c>
      <c r="B4" s="169"/>
      <c r="C4" s="169"/>
      <c r="D4" s="169"/>
      <c r="E4" s="169"/>
      <c r="F4" s="169"/>
      <c r="G4" s="169"/>
    </row>
    <row r="5" spans="1:10" ht="12.75" customHeight="1" x14ac:dyDescent="0.2">
      <c r="A5" s="169" t="s">
        <v>3</v>
      </c>
      <c r="B5" s="169"/>
      <c r="C5" s="169"/>
      <c r="D5" s="169"/>
      <c r="E5" s="169"/>
      <c r="F5" s="169"/>
      <c r="G5" s="169"/>
    </row>
    <row r="6" spans="1:10" ht="12.75" customHeight="1" x14ac:dyDescent="0.2">
      <c r="A6" s="21"/>
      <c r="B6" s="21"/>
      <c r="C6" s="21"/>
      <c r="D6" s="21"/>
      <c r="E6" s="21"/>
      <c r="F6" s="21"/>
      <c r="G6" s="21"/>
    </row>
    <row r="7" spans="1:10" ht="12.75" customHeight="1" x14ac:dyDescent="0.2">
      <c r="A7" s="170" t="s">
        <v>170</v>
      </c>
      <c r="B7" s="170"/>
      <c r="C7" s="170"/>
      <c r="D7" s="170"/>
      <c r="E7" s="170"/>
      <c r="F7" s="170"/>
      <c r="G7" s="170"/>
    </row>
    <row r="8" spans="1:10" ht="12.75" customHeight="1" x14ac:dyDescent="0.2">
      <c r="A8" s="170" t="s">
        <v>122</v>
      </c>
      <c r="B8" s="170"/>
      <c r="C8" s="170"/>
      <c r="D8" s="170"/>
      <c r="E8" s="170"/>
      <c r="F8" s="170"/>
      <c r="G8" s="170"/>
    </row>
    <row r="9" spans="1:10" ht="12.75" customHeight="1" x14ac:dyDescent="0.2">
      <c r="A9" s="169" t="s">
        <v>196</v>
      </c>
      <c r="B9" s="169"/>
      <c r="C9" s="169"/>
      <c r="D9" s="169"/>
      <c r="E9" s="169"/>
      <c r="F9" s="169"/>
      <c r="G9" s="169"/>
    </row>
    <row r="10" spans="1:10" ht="12.75" customHeight="1" x14ac:dyDescent="0.2">
      <c r="A10" s="22"/>
      <c r="B10" s="22"/>
      <c r="C10" s="22"/>
      <c r="D10" s="22"/>
      <c r="E10" s="22"/>
      <c r="F10" s="22"/>
      <c r="G10" s="22"/>
    </row>
    <row r="11" spans="1:10" ht="12.75" customHeight="1" x14ac:dyDescent="0.2">
      <c r="A11" s="23"/>
      <c r="B11" s="23"/>
      <c r="C11" s="23"/>
      <c r="D11" s="23"/>
      <c r="E11" s="23"/>
      <c r="G11" s="26" t="s">
        <v>22</v>
      </c>
    </row>
    <row r="12" spans="1:10" s="49" customFormat="1" ht="12.75" customHeight="1" x14ac:dyDescent="0.2">
      <c r="A12" s="171" t="s">
        <v>153</v>
      </c>
      <c r="B12" s="171" t="s">
        <v>21</v>
      </c>
      <c r="C12" s="172" t="s">
        <v>22</v>
      </c>
      <c r="D12" s="171" t="s">
        <v>7</v>
      </c>
      <c r="E12" s="171"/>
      <c r="F12" s="171"/>
      <c r="G12" s="171"/>
    </row>
    <row r="13" spans="1:10" s="49" customFormat="1" ht="26.25" customHeight="1" x14ac:dyDescent="0.2">
      <c r="A13" s="171"/>
      <c r="B13" s="171"/>
      <c r="C13" s="199"/>
      <c r="D13" s="19" t="s">
        <v>23</v>
      </c>
      <c r="E13" s="19" t="s">
        <v>150</v>
      </c>
      <c r="F13" s="19" t="s">
        <v>8</v>
      </c>
      <c r="G13" s="19" t="s">
        <v>151</v>
      </c>
    </row>
    <row r="14" spans="1:10" ht="12.75" customHeight="1" x14ac:dyDescent="0.2">
      <c r="A14" s="162">
        <v>2011</v>
      </c>
      <c r="B14" s="42" t="s">
        <v>9</v>
      </c>
      <c r="C14" s="45">
        <v>194636.15431237189</v>
      </c>
      <c r="D14" s="48" t="s">
        <v>160</v>
      </c>
      <c r="E14" s="48" t="s">
        <v>160</v>
      </c>
      <c r="F14" s="48" t="s">
        <v>160</v>
      </c>
      <c r="G14" s="48" t="s">
        <v>160</v>
      </c>
      <c r="H14" s="67"/>
      <c r="I14" s="51"/>
      <c r="J14" s="51"/>
    </row>
    <row r="15" spans="1:10" ht="12.75" customHeight="1" x14ac:dyDescent="0.2">
      <c r="A15" s="162"/>
      <c r="B15" s="42" t="s">
        <v>10</v>
      </c>
      <c r="C15" s="45">
        <v>217928.73262015474</v>
      </c>
      <c r="D15" s="48">
        <v>11.967241332974821</v>
      </c>
      <c r="E15" s="48" t="s">
        <v>160</v>
      </c>
      <c r="F15" s="48" t="s">
        <v>160</v>
      </c>
      <c r="G15" s="48" t="s">
        <v>160</v>
      </c>
      <c r="H15" s="68"/>
      <c r="I15" s="51"/>
      <c r="J15" s="51"/>
    </row>
    <row r="16" spans="1:10" ht="12.75" customHeight="1" x14ac:dyDescent="0.2">
      <c r="A16" s="162"/>
      <c r="B16" s="42" t="s">
        <v>11</v>
      </c>
      <c r="C16" s="45">
        <v>250274.60417857661</v>
      </c>
      <c r="D16" s="48">
        <v>14.842407960404259</v>
      </c>
      <c r="E16" s="48" t="s">
        <v>160</v>
      </c>
      <c r="F16" s="48" t="s">
        <v>160</v>
      </c>
      <c r="G16" s="48" t="s">
        <v>160</v>
      </c>
      <c r="H16" s="68"/>
      <c r="I16" s="51"/>
      <c r="J16" s="51"/>
    </row>
    <row r="17" spans="1:10" ht="12.75" customHeight="1" x14ac:dyDescent="0.2">
      <c r="A17" s="162"/>
      <c r="B17" s="42" t="s">
        <v>12</v>
      </c>
      <c r="C17" s="45">
        <v>218889.38752885829</v>
      </c>
      <c r="D17" s="48">
        <v>-12.540312171395641</v>
      </c>
      <c r="E17" s="48" t="s">
        <v>160</v>
      </c>
      <c r="F17" s="48" t="s">
        <v>160</v>
      </c>
      <c r="G17" s="48" t="s">
        <v>160</v>
      </c>
      <c r="H17" s="68"/>
      <c r="I17" s="51"/>
      <c r="J17" s="51"/>
    </row>
    <row r="18" spans="1:10" ht="12.75" customHeight="1" x14ac:dyDescent="0.2">
      <c r="A18" s="162"/>
      <c r="B18" s="42" t="s">
        <v>13</v>
      </c>
      <c r="C18" s="45">
        <v>251820.03145299383</v>
      </c>
      <c r="D18" s="48">
        <v>15.044422343131636</v>
      </c>
      <c r="E18" s="48" t="s">
        <v>160</v>
      </c>
      <c r="F18" s="48" t="s">
        <v>160</v>
      </c>
      <c r="G18" s="48" t="s">
        <v>160</v>
      </c>
      <c r="H18" s="68"/>
      <c r="I18" s="51"/>
      <c r="J18" s="51"/>
    </row>
    <row r="19" spans="1:10" ht="12.75" customHeight="1" x14ac:dyDescent="0.2">
      <c r="A19" s="162"/>
      <c r="B19" s="42" t="s">
        <v>14</v>
      </c>
      <c r="C19" s="45">
        <v>248496.51971972582</v>
      </c>
      <c r="D19" s="48">
        <v>-1.3197964094005865</v>
      </c>
      <c r="E19" s="48" t="s">
        <v>160</v>
      </c>
      <c r="F19" s="48" t="s">
        <v>160</v>
      </c>
      <c r="G19" s="48" t="s">
        <v>160</v>
      </c>
      <c r="H19" s="68"/>
      <c r="I19" s="51"/>
      <c r="J19" s="51"/>
    </row>
    <row r="20" spans="1:10" ht="12.75" customHeight="1" x14ac:dyDescent="0.2">
      <c r="A20" s="162"/>
      <c r="B20" s="42" t="s">
        <v>15</v>
      </c>
      <c r="C20" s="45">
        <v>256220.37909335864</v>
      </c>
      <c r="D20" s="48">
        <v>3.1082364382182703</v>
      </c>
      <c r="E20" s="48" t="s">
        <v>160</v>
      </c>
      <c r="F20" s="48" t="s">
        <v>160</v>
      </c>
      <c r="G20" s="48" t="s">
        <v>160</v>
      </c>
      <c r="H20" s="68"/>
      <c r="I20" s="51"/>
      <c r="J20" s="51"/>
    </row>
    <row r="21" spans="1:10" ht="12.75" customHeight="1" x14ac:dyDescent="0.2">
      <c r="A21" s="162"/>
      <c r="B21" s="42" t="s">
        <v>16</v>
      </c>
      <c r="C21" s="45">
        <v>267172.06432117976</v>
      </c>
      <c r="D21" s="48">
        <v>4.2743224666882185</v>
      </c>
      <c r="E21" s="48" t="s">
        <v>160</v>
      </c>
      <c r="F21" s="48" t="s">
        <v>160</v>
      </c>
      <c r="G21" s="48" t="s">
        <v>160</v>
      </c>
      <c r="H21" s="68"/>
      <c r="I21" s="51"/>
      <c r="J21" s="51"/>
    </row>
    <row r="22" spans="1:10" ht="12.75" customHeight="1" x14ac:dyDescent="0.2">
      <c r="A22" s="162"/>
      <c r="B22" s="42" t="s">
        <v>17</v>
      </c>
      <c r="C22" s="45">
        <v>279106.07064988185</v>
      </c>
      <c r="D22" s="48">
        <v>4.4667867349917678</v>
      </c>
      <c r="E22" s="48" t="s">
        <v>160</v>
      </c>
      <c r="F22" s="48" t="s">
        <v>160</v>
      </c>
      <c r="G22" s="48" t="s">
        <v>160</v>
      </c>
      <c r="H22" s="68"/>
      <c r="I22" s="51"/>
      <c r="J22" s="51"/>
    </row>
    <row r="23" spans="1:10" ht="12.75" customHeight="1" x14ac:dyDescent="0.2">
      <c r="A23" s="162"/>
      <c r="B23" s="42" t="s">
        <v>18</v>
      </c>
      <c r="C23" s="45">
        <v>249328.34233112415</v>
      </c>
      <c r="D23" s="48">
        <v>-10.668964759319655</v>
      </c>
      <c r="E23" s="48" t="s">
        <v>160</v>
      </c>
      <c r="F23" s="48" t="s">
        <v>160</v>
      </c>
      <c r="G23" s="48" t="s">
        <v>160</v>
      </c>
      <c r="H23" s="68"/>
      <c r="I23" s="51"/>
      <c r="J23" s="51"/>
    </row>
    <row r="24" spans="1:10" ht="12.75" customHeight="1" x14ac:dyDescent="0.2">
      <c r="A24" s="162"/>
      <c r="B24" s="42" t="s">
        <v>19</v>
      </c>
      <c r="C24" s="45">
        <v>241228.68539182073</v>
      </c>
      <c r="D24" s="48">
        <v>-3.2485905387148351</v>
      </c>
      <c r="E24" s="48" t="s">
        <v>160</v>
      </c>
      <c r="F24" s="48" t="s">
        <v>160</v>
      </c>
      <c r="G24" s="48" t="s">
        <v>160</v>
      </c>
      <c r="H24" s="68"/>
      <c r="I24" s="51"/>
      <c r="J24" s="51"/>
    </row>
    <row r="25" spans="1:10" ht="12.75" customHeight="1" x14ac:dyDescent="0.2">
      <c r="A25" s="162"/>
      <c r="B25" s="42" t="s">
        <v>20</v>
      </c>
      <c r="C25" s="45">
        <v>225872.85453702716</v>
      </c>
      <c r="D25" s="48">
        <v>-6.3656736469178909</v>
      </c>
      <c r="E25" s="48" t="s">
        <v>160</v>
      </c>
      <c r="F25" s="48" t="s">
        <v>160</v>
      </c>
      <c r="G25" s="48" t="s">
        <v>160</v>
      </c>
      <c r="H25" s="68"/>
      <c r="I25" s="51"/>
      <c r="J25" s="51"/>
    </row>
    <row r="26" spans="1:10" ht="12.75" customHeight="1" x14ac:dyDescent="0.2">
      <c r="A26" s="162">
        <v>2012</v>
      </c>
      <c r="B26" s="42" t="s">
        <v>9</v>
      </c>
      <c r="C26" s="45">
        <v>223279.75516301964</v>
      </c>
      <c r="D26" s="48">
        <v>-1.1480349771656018</v>
      </c>
      <c r="E26" s="48">
        <f>100*(SUM(C26)/SUM(C14)-1)</f>
        <v>14.716485203811413</v>
      </c>
      <c r="F26" s="48">
        <v>14.716485203811436</v>
      </c>
      <c r="G26" s="48" t="s">
        <v>160</v>
      </c>
      <c r="H26" s="68"/>
      <c r="I26" s="51"/>
      <c r="J26" s="51"/>
    </row>
    <row r="27" spans="1:10" ht="12.75" customHeight="1" x14ac:dyDescent="0.2">
      <c r="A27" s="162"/>
      <c r="B27" s="42" t="s">
        <v>10</v>
      </c>
      <c r="C27" s="45">
        <v>254332.31840214791</v>
      </c>
      <c r="D27" s="48">
        <v>13.907469226870273</v>
      </c>
      <c r="E27" s="48">
        <f>100*(SUM(C26:C27)/SUM(C14:C15)-1)</f>
        <v>15.766534839228608</v>
      </c>
      <c r="F27" s="48">
        <v>16.704353457349708</v>
      </c>
      <c r="G27" s="48" t="s">
        <v>160</v>
      </c>
      <c r="H27" s="68"/>
      <c r="I27" s="51"/>
      <c r="J27" s="51"/>
    </row>
    <row r="28" spans="1:10" ht="12.75" customHeight="1" x14ac:dyDescent="0.2">
      <c r="A28" s="162"/>
      <c r="B28" s="42" t="s">
        <v>11</v>
      </c>
      <c r="C28" s="45">
        <v>264943.99936230591</v>
      </c>
      <c r="D28" s="48">
        <v>4.1723682726702904</v>
      </c>
      <c r="E28" s="48">
        <f>100*(SUM(C26:C28)/SUM(C14:C16)-1)</f>
        <v>12.02652872760237</v>
      </c>
      <c r="F28" s="48">
        <v>5.8613199017437445</v>
      </c>
      <c r="G28" s="48" t="s">
        <v>160</v>
      </c>
      <c r="H28" s="68"/>
      <c r="I28" s="51"/>
      <c r="J28" s="51"/>
    </row>
    <row r="29" spans="1:10" ht="12.75" customHeight="1" x14ac:dyDescent="0.2">
      <c r="A29" s="162"/>
      <c r="B29" s="42" t="s">
        <v>12</v>
      </c>
      <c r="C29" s="45">
        <v>217169.59875059334</v>
      </c>
      <c r="D29" s="48">
        <v>-18.031886257737817</v>
      </c>
      <c r="E29" s="48">
        <f>100*(SUM(C26:C29)/SUM(C14:C17)-1)</f>
        <v>8.8458929867889715</v>
      </c>
      <c r="F29" s="48">
        <v>-0.78568851495290914</v>
      </c>
      <c r="G29" s="48" t="s">
        <v>160</v>
      </c>
      <c r="H29" s="68"/>
      <c r="I29" s="51"/>
      <c r="J29" s="51"/>
    </row>
    <row r="30" spans="1:10" ht="12.75" customHeight="1" x14ac:dyDescent="0.2">
      <c r="A30" s="162"/>
      <c r="B30" s="42" t="s">
        <v>13</v>
      </c>
      <c r="C30" s="45">
        <v>254943.69913185717</v>
      </c>
      <c r="D30" s="48">
        <v>17.393825194034275</v>
      </c>
      <c r="E30" s="48">
        <f>100*(SUM(C26:C30)/SUM(C14:C18)-1)</f>
        <v>7.1563264711989039</v>
      </c>
      <c r="F30" s="48">
        <v>1.2404365374905968</v>
      </c>
      <c r="G30" s="48" t="s">
        <v>160</v>
      </c>
      <c r="H30" s="68"/>
      <c r="I30" s="51"/>
      <c r="J30" s="51"/>
    </row>
    <row r="31" spans="1:10" ht="12.75" customHeight="1" x14ac:dyDescent="0.2">
      <c r="A31" s="162"/>
      <c r="B31" s="42" t="s">
        <v>14</v>
      </c>
      <c r="C31" s="45">
        <v>250646.16555322678</v>
      </c>
      <c r="D31" s="48">
        <v>-1.685679463059675</v>
      </c>
      <c r="E31" s="48">
        <f>100*(SUM(C26:C31)/SUM(C14:C19)-1)</f>
        <v>6.0251352635894317</v>
      </c>
      <c r="F31" s="48">
        <v>0.86506074045844539</v>
      </c>
      <c r="G31" s="48" t="s">
        <v>160</v>
      </c>
      <c r="H31" s="68"/>
      <c r="I31" s="51"/>
      <c r="J31" s="51"/>
    </row>
    <row r="32" spans="1:10" ht="12.75" customHeight="1" x14ac:dyDescent="0.2">
      <c r="A32" s="162"/>
      <c r="B32" s="42" t="s">
        <v>15</v>
      </c>
      <c r="C32" s="45">
        <v>241811.42045450673</v>
      </c>
      <c r="D32" s="48">
        <v>-3.5247876540301482</v>
      </c>
      <c r="E32" s="48">
        <f>100*(SUM(C26:C32)/SUM(C14:C20)-1)</f>
        <v>4.2032951879524605</v>
      </c>
      <c r="F32" s="48">
        <v>-5.6236583092407866</v>
      </c>
      <c r="G32" s="48" t="s">
        <v>160</v>
      </c>
      <c r="H32" s="68"/>
      <c r="I32" s="51"/>
      <c r="J32" s="51"/>
    </row>
    <row r="33" spans="1:10" ht="12.75" customHeight="1" x14ac:dyDescent="0.2">
      <c r="A33" s="162"/>
      <c r="B33" s="42" t="s">
        <v>16</v>
      </c>
      <c r="C33" s="45">
        <v>254176.05342647716</v>
      </c>
      <c r="D33" s="48">
        <v>5.1133370577493675</v>
      </c>
      <c r="E33" s="48">
        <f>100*(SUM(C26:C33)/SUM(C14:C21)-1)</f>
        <v>2.9318792179929165</v>
      </c>
      <c r="F33" s="48">
        <v>-4.8642850919770941</v>
      </c>
      <c r="G33" s="48" t="s">
        <v>160</v>
      </c>
      <c r="H33" s="68"/>
      <c r="I33" s="51"/>
      <c r="J33" s="51"/>
    </row>
    <row r="34" spans="1:10" ht="12.75" customHeight="1" x14ac:dyDescent="0.2">
      <c r="A34" s="162"/>
      <c r="B34" s="42" t="s">
        <v>17</v>
      </c>
      <c r="C34" s="45">
        <v>241378.67122432991</v>
      </c>
      <c r="D34" s="48">
        <v>-5.0348496758956252</v>
      </c>
      <c r="E34" s="48">
        <f>100*(SUM(C26:C34)/SUM(C14:C22)-1)</f>
        <v>0.83027570318283672</v>
      </c>
      <c r="F34" s="48">
        <v>-13.517226385547975</v>
      </c>
      <c r="G34" s="48" t="s">
        <v>160</v>
      </c>
      <c r="H34" s="68"/>
      <c r="I34" s="51"/>
      <c r="J34" s="51"/>
    </row>
    <row r="35" spans="1:10" ht="12.75" customHeight="1" x14ac:dyDescent="0.2">
      <c r="A35" s="162"/>
      <c r="B35" s="42" t="s">
        <v>18</v>
      </c>
      <c r="C35" s="45">
        <v>245710.47988261972</v>
      </c>
      <c r="D35" s="48">
        <v>1.7946111958931255</v>
      </c>
      <c r="E35" s="48">
        <f>100*(SUM(C26:C35)/SUM(C14:C23)-1)</f>
        <v>0.59657506374255487</v>
      </c>
      <c r="F35" s="48">
        <v>-1.4510433971039127</v>
      </c>
      <c r="G35" s="48" t="s">
        <v>160</v>
      </c>
      <c r="H35" s="68"/>
      <c r="I35" s="51"/>
      <c r="J35" s="51"/>
    </row>
    <row r="36" spans="1:10" ht="12.75" customHeight="1" x14ac:dyDescent="0.2">
      <c r="A36" s="162"/>
      <c r="B36" s="42" t="s">
        <v>19</v>
      </c>
      <c r="C36" s="45">
        <v>233776.54516955619</v>
      </c>
      <c r="D36" s="48">
        <v>-4.8569091227873562</v>
      </c>
      <c r="E36" s="48">
        <f>100*(SUM(C26:C36)/SUM(C14:C24)-1)</f>
        <v>0.26420441679131379</v>
      </c>
      <c r="F36" s="48">
        <v>-3.0892429771195107</v>
      </c>
      <c r="G36" s="48" t="s">
        <v>160</v>
      </c>
      <c r="H36" s="68"/>
      <c r="I36" s="51"/>
      <c r="J36" s="51"/>
    </row>
    <row r="37" spans="1:10" ht="12.75" customHeight="1" x14ac:dyDescent="0.2">
      <c r="A37" s="162"/>
      <c r="B37" s="42" t="s">
        <v>20</v>
      </c>
      <c r="C37" s="45">
        <v>196428.36409015532</v>
      </c>
      <c r="D37" s="48">
        <v>-15.976017205794758</v>
      </c>
      <c r="E37" s="48">
        <f>100*(SUM(C26:C37)/SUM(C14:C25)-1)</f>
        <v>-0.77135323747729023</v>
      </c>
      <c r="F37" s="48">
        <v>-13.035869452849624</v>
      </c>
      <c r="G37" s="48">
        <v>-0.77135323747729023</v>
      </c>
      <c r="H37" s="68"/>
      <c r="I37" s="51"/>
      <c r="J37" s="51"/>
    </row>
    <row r="38" spans="1:10" ht="12.75" customHeight="1" x14ac:dyDescent="0.2">
      <c r="A38" s="162">
        <v>2013</v>
      </c>
      <c r="B38" s="42" t="s">
        <v>9</v>
      </c>
      <c r="C38" s="45">
        <v>201454.29215917614</v>
      </c>
      <c r="D38" s="48">
        <v>2.558656990450725</v>
      </c>
      <c r="E38" s="48">
        <f>100*(SUM(C38)/SUM(C26)-1)</f>
        <v>-9.7749404051023063</v>
      </c>
      <c r="F38" s="48">
        <v>-9.7749404051023276</v>
      </c>
      <c r="G38" s="48">
        <v>-2.486530108324414</v>
      </c>
      <c r="H38" s="68"/>
      <c r="I38" s="51"/>
      <c r="J38" s="51"/>
    </row>
    <row r="39" spans="1:10" ht="12.75" customHeight="1" x14ac:dyDescent="0.2">
      <c r="A39" s="162"/>
      <c r="B39" s="42" t="s">
        <v>10</v>
      </c>
      <c r="C39" s="45">
        <v>223060.27251894487</v>
      </c>
      <c r="D39" s="48">
        <v>10.72500373568468</v>
      </c>
      <c r="E39" s="48">
        <f>100*(SUM(C38:C39)/SUM(C26:C27)-1)</f>
        <v>-11.117287821201128</v>
      </c>
      <c r="F39" s="48">
        <v>-12.295742074648953</v>
      </c>
      <c r="G39" s="48">
        <v>-4.7377092219162638</v>
      </c>
      <c r="H39" s="68"/>
      <c r="I39" s="51"/>
      <c r="J39" s="51"/>
    </row>
    <row r="40" spans="1:10" ht="12.75" customHeight="1" x14ac:dyDescent="0.2">
      <c r="A40" s="162"/>
      <c r="B40" s="42" t="s">
        <v>11</v>
      </c>
      <c r="C40" s="45">
        <v>209696.64508149051</v>
      </c>
      <c r="D40" s="48">
        <v>-5.9910387836181522</v>
      </c>
      <c r="E40" s="48">
        <f>100*(SUM(C38:C40)/SUM(C26:C28)-1)</f>
        <v>-14.590798879432787</v>
      </c>
      <c r="F40" s="48">
        <v>-20.852464827959981</v>
      </c>
      <c r="G40" s="48">
        <v>-7.0600489050789195</v>
      </c>
      <c r="H40" s="68"/>
      <c r="I40" s="51"/>
      <c r="J40" s="51"/>
    </row>
    <row r="41" spans="1:10" ht="12.75" customHeight="1" x14ac:dyDescent="0.2">
      <c r="A41" s="162"/>
      <c r="B41" s="42" t="s">
        <v>12</v>
      </c>
      <c r="C41" s="45">
        <v>245284.43091074305</v>
      </c>
      <c r="D41" s="48">
        <v>16.971080207517232</v>
      </c>
      <c r="E41" s="48">
        <f>100*(SUM(C38:C41)/SUM(C26:C29)-1)</f>
        <v>-8.3596837487353248</v>
      </c>
      <c r="F41" s="48">
        <v>12.946025742966905</v>
      </c>
      <c r="G41" s="48">
        <v>-6.0626170130573591</v>
      </c>
      <c r="H41" s="68"/>
      <c r="I41" s="51"/>
      <c r="J41" s="51"/>
    </row>
    <row r="42" spans="1:10" ht="12.75" customHeight="1" x14ac:dyDescent="0.2">
      <c r="A42" s="162"/>
      <c r="B42" s="42" t="s">
        <v>13</v>
      </c>
      <c r="C42" s="45">
        <v>254065.91708812147</v>
      </c>
      <c r="D42" s="48">
        <v>3.5801237546030595</v>
      </c>
      <c r="E42" s="48">
        <f>100*(SUM(C38:C42)/SUM(C26:C30)-1)</f>
        <v>-6.6773572299239303</v>
      </c>
      <c r="F42" s="48">
        <v>-0.34430427059964908</v>
      </c>
      <c r="G42" s="48">
        <v>-6.1904491118368821</v>
      </c>
      <c r="H42" s="68"/>
      <c r="I42" s="51"/>
      <c r="J42" s="51"/>
    </row>
    <row r="43" spans="1:10" ht="12.75" customHeight="1" x14ac:dyDescent="0.2">
      <c r="A43" s="162"/>
      <c r="B43" s="42" t="s">
        <v>14</v>
      </c>
      <c r="C43" s="45">
        <v>246766.89989796252</v>
      </c>
      <c r="D43" s="48">
        <v>-2.872883255579417</v>
      </c>
      <c r="E43" s="48">
        <f>100*(SUM(C38:C43)/SUM(C26:C31)-1)</f>
        <v>-5.7999165775343142</v>
      </c>
      <c r="F43" s="48">
        <v>-1.5477059649813274</v>
      </c>
      <c r="G43" s="48">
        <v>-6.3880146892609568</v>
      </c>
      <c r="H43" s="68"/>
      <c r="I43" s="51"/>
      <c r="J43" s="51"/>
    </row>
    <row r="44" spans="1:10" ht="12.75" customHeight="1" x14ac:dyDescent="0.2">
      <c r="A44" s="162"/>
      <c r="B44" s="42" t="s">
        <v>15</v>
      </c>
      <c r="C44" s="45">
        <v>265020.12311473745</v>
      </c>
      <c r="D44" s="48">
        <v>7.3969496007456836</v>
      </c>
      <c r="E44" s="48">
        <f>100*(SUM(C38:C44)/SUM(C26:C32)-1)</f>
        <v>-3.6188507128752656</v>
      </c>
      <c r="F44" s="48">
        <v>9.5978521678619764</v>
      </c>
      <c r="G44" s="48">
        <v>-5.1523495689652528</v>
      </c>
      <c r="H44" s="68"/>
      <c r="I44" s="51"/>
      <c r="J44" s="51"/>
    </row>
    <row r="45" spans="1:10" ht="12.75" customHeight="1" x14ac:dyDescent="0.2">
      <c r="A45" s="162"/>
      <c r="B45" s="42" t="s">
        <v>16</v>
      </c>
      <c r="C45" s="45">
        <v>237287.07860029972</v>
      </c>
      <c r="D45" s="48">
        <v>-10.464505181152228</v>
      </c>
      <c r="E45" s="48">
        <f>100*(SUM(C38:C45)/SUM(C26:C33)-1)</f>
        <v>-4.010973850637523</v>
      </c>
      <c r="F45" s="48">
        <v>-6.6445971595285425</v>
      </c>
      <c r="G45" s="48">
        <v>-5.3066550248810573</v>
      </c>
      <c r="H45" s="68"/>
      <c r="I45" s="51"/>
      <c r="J45" s="51"/>
    </row>
    <row r="46" spans="1:10" ht="12.75" customHeight="1" x14ac:dyDescent="0.2">
      <c r="A46" s="162"/>
      <c r="B46" s="42" t="s">
        <v>17</v>
      </c>
      <c r="C46" s="45">
        <v>240215.10151441713</v>
      </c>
      <c r="D46" s="48">
        <v>1.2339580104357761</v>
      </c>
      <c r="E46" s="48">
        <f>100*(SUM(C38:C46)/SUM(C26:C34)-1)</f>
        <v>-3.624260430102233</v>
      </c>
      <c r="F46" s="48">
        <v>-0.48205158476134491</v>
      </c>
      <c r="G46" s="48">
        <v>-4.122672637646696</v>
      </c>
      <c r="H46" s="68"/>
      <c r="I46" s="51"/>
      <c r="J46" s="51"/>
    </row>
    <row r="47" spans="1:10" ht="12.75" customHeight="1" x14ac:dyDescent="0.2">
      <c r="A47" s="162"/>
      <c r="B47" s="42" t="s">
        <v>18</v>
      </c>
      <c r="C47" s="45">
        <v>251841.08441801253</v>
      </c>
      <c r="D47" s="48">
        <v>4.839821822316881</v>
      </c>
      <c r="E47" s="48">
        <f>100*(SUM(C38:C47)/SUM(C26:C35)-1)</f>
        <v>-3.0101516093120395</v>
      </c>
      <c r="F47" s="48">
        <v>2.4950521191938968</v>
      </c>
      <c r="G47" s="48">
        <v>-3.7934208764629718</v>
      </c>
      <c r="H47" s="68"/>
      <c r="I47" s="51"/>
      <c r="J47" s="51"/>
    </row>
    <row r="48" spans="1:10" ht="12.75" customHeight="1" x14ac:dyDescent="0.2">
      <c r="A48" s="162"/>
      <c r="B48" s="42" t="s">
        <v>19</v>
      </c>
      <c r="C48" s="45">
        <v>217937.7762868641</v>
      </c>
      <c r="D48" s="48">
        <v>-13.462183189647803</v>
      </c>
      <c r="E48" s="48">
        <f>100*(SUM(C38:C48)/SUM(C26:C36)-1)</f>
        <v>-3.3383092089693034</v>
      </c>
      <c r="F48" s="48">
        <v>-6.7751745031582882</v>
      </c>
      <c r="G48" s="48">
        <v>-4.0915362754811557</v>
      </c>
      <c r="H48" s="68"/>
      <c r="I48" s="51"/>
      <c r="J48" s="51"/>
    </row>
    <row r="49" spans="1:10" ht="12.75" customHeight="1" x14ac:dyDescent="0.2">
      <c r="A49" s="162"/>
      <c r="B49" s="42" t="s">
        <v>20</v>
      </c>
      <c r="C49" s="45">
        <v>205682.37617520368</v>
      </c>
      <c r="D49" s="48">
        <v>-5.6233482420821934</v>
      </c>
      <c r="E49" s="48">
        <f>100*(SUM(C38:C49)/SUM(C26:C37)-1)</f>
        <v>-2.7890347580944219</v>
      </c>
      <c r="F49" s="48">
        <v>4.7111383979153931</v>
      </c>
      <c r="G49" s="48">
        <v>-2.7890347580944219</v>
      </c>
      <c r="H49" s="68"/>
      <c r="I49" s="51"/>
      <c r="J49" s="51"/>
    </row>
    <row r="50" spans="1:10" ht="12.75" customHeight="1" x14ac:dyDescent="0.2">
      <c r="A50" s="162">
        <v>2014</v>
      </c>
      <c r="B50" s="42" t="s">
        <v>9</v>
      </c>
      <c r="C50" s="45">
        <v>200379.43144203915</v>
      </c>
      <c r="D50" s="48">
        <f t="shared" ref="D50:D113" si="0">100*(C50/C49-1)</f>
        <v>-2.5782202791392317</v>
      </c>
      <c r="E50" s="48">
        <f>100*(SUM(C50)/SUM(C38)-1)</f>
        <v>-0.53355066581937116</v>
      </c>
      <c r="F50" s="48">
        <v>-0.53355066581937649</v>
      </c>
      <c r="G50" s="48">
        <v>-2.0839772559902343</v>
      </c>
      <c r="H50" s="68"/>
      <c r="I50" s="51"/>
      <c r="J50" s="51"/>
    </row>
    <row r="51" spans="1:10" ht="12.75" customHeight="1" x14ac:dyDescent="0.2">
      <c r="A51" s="162"/>
      <c r="B51" s="42" t="s">
        <v>10</v>
      </c>
      <c r="C51" s="45">
        <v>224690.31063786824</v>
      </c>
      <c r="D51" s="48">
        <f t="shared" si="0"/>
        <v>12.132422485119765</v>
      </c>
      <c r="E51" s="48">
        <f>100*(SUM(C50:C51)/SUM(C38:C39)-1)</f>
        <v>0.13077935316714306</v>
      </c>
      <c r="F51" s="48">
        <v>0.73076128730404832</v>
      </c>
      <c r="G51" s="48">
        <v>-0.94257266632671133</v>
      </c>
      <c r="H51" s="68"/>
      <c r="I51" s="51"/>
      <c r="J51" s="51"/>
    </row>
    <row r="52" spans="1:10" ht="12.75" customHeight="1" x14ac:dyDescent="0.2">
      <c r="A52" s="162"/>
      <c r="B52" s="42" t="s">
        <v>11</v>
      </c>
      <c r="C52" s="45">
        <v>253981.44919299078</v>
      </c>
      <c r="D52" s="48">
        <f t="shared" si="0"/>
        <v>13.036226827925335</v>
      </c>
      <c r="E52" s="48">
        <f>100*(SUM(C50:C52)/SUM(C38:C40)-1)</f>
        <v>7.0701969349110882</v>
      </c>
      <c r="F52" s="48">
        <v>21.118508641037479</v>
      </c>
      <c r="G52" s="48">
        <v>2.6315211171193766</v>
      </c>
      <c r="H52" s="68"/>
      <c r="I52" s="51"/>
      <c r="J52" s="51"/>
    </row>
    <row r="53" spans="1:10" ht="12.75" customHeight="1" x14ac:dyDescent="0.2">
      <c r="A53" s="162"/>
      <c r="B53" s="42" t="s">
        <v>12</v>
      </c>
      <c r="C53" s="45">
        <v>256528.24542123181</v>
      </c>
      <c r="D53" s="48">
        <f t="shared" si="0"/>
        <v>1.0027489158492831</v>
      </c>
      <c r="E53" s="48">
        <f>100*(SUM(C50:C53)/SUM(C38:C41)-1)</f>
        <v>6.3768134178616487</v>
      </c>
      <c r="F53" s="48">
        <v>4.5839902959761361</v>
      </c>
      <c r="G53" s="48">
        <v>2.0021946154215726</v>
      </c>
      <c r="H53" s="68"/>
      <c r="I53" s="51"/>
      <c r="J53" s="51"/>
    </row>
    <row r="54" spans="1:10" ht="12.75" customHeight="1" x14ac:dyDescent="0.2">
      <c r="A54" s="162"/>
      <c r="B54" s="42" t="s">
        <v>13</v>
      </c>
      <c r="C54" s="45">
        <v>277660.53882361262</v>
      </c>
      <c r="D54" s="48">
        <f t="shared" si="0"/>
        <v>8.2378037426952933</v>
      </c>
      <c r="E54" s="48">
        <f>100*(SUM(C50:C54)/SUM(C38:C42)-1)</f>
        <v>7.0290331578307885</v>
      </c>
      <c r="F54" s="48">
        <v>9.2868110787593281</v>
      </c>
      <c r="G54" s="48">
        <v>2.8776217012580645</v>
      </c>
      <c r="H54" s="68"/>
      <c r="I54" s="51"/>
      <c r="J54" s="51"/>
    </row>
    <row r="55" spans="1:10" ht="12.75" customHeight="1" x14ac:dyDescent="0.2">
      <c r="A55" s="162"/>
      <c r="B55" s="42" t="s">
        <v>14</v>
      </c>
      <c r="C55" s="45">
        <v>233090.37932608108</v>
      </c>
      <c r="D55" s="48">
        <f t="shared" si="0"/>
        <v>-16.052032343654453</v>
      </c>
      <c r="E55" s="48">
        <f>100*(SUM(C50:C55)/SUM(C38:C43)-1)</f>
        <v>4.781608089095335</v>
      </c>
      <c r="F55" s="48">
        <v>-5.5422832549813847</v>
      </c>
      <c r="G55" s="48">
        <v>2.5309153122366865</v>
      </c>
      <c r="H55" s="68"/>
      <c r="I55" s="51"/>
      <c r="J55" s="51"/>
    </row>
    <row r="56" spans="1:10" ht="12.75" customHeight="1" x14ac:dyDescent="0.2">
      <c r="A56" s="162"/>
      <c r="B56" s="42" t="s">
        <v>15</v>
      </c>
      <c r="C56" s="45">
        <v>294123.73392227222</v>
      </c>
      <c r="D56" s="48">
        <f t="shared" si="0"/>
        <v>26.184416007495837</v>
      </c>
      <c r="E56" s="48">
        <f>100*(SUM(C50:C56)/SUM(C38:C44)-1)</f>
        <v>5.780264991041828</v>
      </c>
      <c r="F56" s="48">
        <v>10.981660737865823</v>
      </c>
      <c r="G56" s="48">
        <v>2.7193376465582304</v>
      </c>
      <c r="H56" s="68"/>
      <c r="I56" s="51"/>
      <c r="J56" s="51"/>
    </row>
    <row r="57" spans="1:10" ht="12.75" customHeight="1" x14ac:dyDescent="0.2">
      <c r="A57" s="162"/>
      <c r="B57" s="42" t="s">
        <v>16</v>
      </c>
      <c r="C57" s="45">
        <v>272441.82710871648</v>
      </c>
      <c r="D57" s="48">
        <f t="shared" si="0"/>
        <v>-7.3716957568903947</v>
      </c>
      <c r="E57" s="48">
        <f>100*(SUM(C50:C57)/SUM(C38:C45)-1)</f>
        <v>6.9190369286229458</v>
      </c>
      <c r="F57" s="48">
        <v>14.815281437061927</v>
      </c>
      <c r="G57" s="48">
        <v>4.5944915554238861</v>
      </c>
      <c r="H57" s="68"/>
      <c r="I57" s="51"/>
      <c r="J57" s="51"/>
    </row>
    <row r="58" spans="1:10" ht="12.75" customHeight="1" x14ac:dyDescent="0.2">
      <c r="A58" s="162"/>
      <c r="B58" s="42" t="s">
        <v>17</v>
      </c>
      <c r="C58" s="45">
        <v>301214.80222926941</v>
      </c>
      <c r="D58" s="48">
        <f t="shared" si="0"/>
        <v>10.56114452979029</v>
      </c>
      <c r="E58" s="48">
        <f>100*(SUM(C50:C58)/SUM(C38:C46)-1)</f>
        <v>9.009580924962135</v>
      </c>
      <c r="F58" s="48">
        <v>25.393782626606097</v>
      </c>
      <c r="G58" s="48">
        <v>6.8174972372741394</v>
      </c>
      <c r="H58" s="68"/>
      <c r="I58" s="51"/>
      <c r="J58" s="51"/>
    </row>
    <row r="59" spans="1:10" ht="12.75" customHeight="1" x14ac:dyDescent="0.2">
      <c r="A59" s="162"/>
      <c r="B59" s="42" t="s">
        <v>18</v>
      </c>
      <c r="C59" s="45">
        <v>294646.14209002868</v>
      </c>
      <c r="D59" s="48">
        <f t="shared" si="0"/>
        <v>-2.1807228896543407</v>
      </c>
      <c r="E59" s="48">
        <f>100*(SUM(C50:C59)/SUM(C38:C47)-1)</f>
        <v>9.8566479416301043</v>
      </c>
      <c r="F59" s="48">
        <v>16.996852507578609</v>
      </c>
      <c r="G59" s="48">
        <v>8.1101116368168249</v>
      </c>
      <c r="H59" s="68"/>
      <c r="I59" s="51"/>
      <c r="J59" s="51"/>
    </row>
    <row r="60" spans="1:10" ht="12.75" customHeight="1" x14ac:dyDescent="0.2">
      <c r="A60" s="162"/>
      <c r="B60" s="42" t="s">
        <v>19</v>
      </c>
      <c r="C60" s="45">
        <v>262318.12135621876</v>
      </c>
      <c r="D60" s="48">
        <f t="shared" si="0"/>
        <v>-10.971811985894641</v>
      </c>
      <c r="E60" s="48">
        <f>100*(SUM(C50:C60)/SUM(C38:C48)-1)</f>
        <v>10.739881919142501</v>
      </c>
      <c r="F60" s="48">
        <v>20.363768881874947</v>
      </c>
      <c r="G60" s="48">
        <v>10.31528829883284</v>
      </c>
      <c r="H60" s="68"/>
      <c r="I60" s="51"/>
      <c r="J60" s="51"/>
    </row>
    <row r="61" spans="1:10" ht="12.75" customHeight="1" x14ac:dyDescent="0.2">
      <c r="A61" s="162"/>
      <c r="B61" s="42" t="s">
        <v>20</v>
      </c>
      <c r="C61" s="45">
        <v>247055.58020383635</v>
      </c>
      <c r="D61" s="48">
        <f t="shared" si="0"/>
        <v>-5.8183327455507472</v>
      </c>
      <c r="E61" s="48">
        <f>100*(SUM(C50:C61)/SUM(C38:C49)-1)</f>
        <v>11.428981623332879</v>
      </c>
      <c r="F61" s="48">
        <v>20.115094349838841</v>
      </c>
      <c r="G61" s="48">
        <v>11.428981623332874</v>
      </c>
      <c r="H61" s="68"/>
      <c r="I61" s="51"/>
      <c r="J61" s="51"/>
    </row>
    <row r="62" spans="1:10" ht="12.75" customHeight="1" x14ac:dyDescent="0.2">
      <c r="A62" s="162">
        <v>2015</v>
      </c>
      <c r="B62" s="42" t="s">
        <v>9</v>
      </c>
      <c r="C62" s="45">
        <v>231100.46100000001</v>
      </c>
      <c r="D62" s="48">
        <f t="shared" si="0"/>
        <v>-6.4581092200679535</v>
      </c>
      <c r="E62" s="48">
        <f>100*(SUM(C62)/SUM(C50)-1)</f>
        <v>15.331428648577173</v>
      </c>
      <c r="F62" s="48">
        <v>15.331428648577173</v>
      </c>
      <c r="G62" s="48">
        <v>12.570062423604611</v>
      </c>
      <c r="H62" s="68"/>
      <c r="I62" s="51"/>
      <c r="J62" s="51"/>
    </row>
    <row r="63" spans="1:10" ht="12.75" customHeight="1" x14ac:dyDescent="0.2">
      <c r="A63" s="162"/>
      <c r="B63" s="42" t="s">
        <v>10</v>
      </c>
      <c r="C63" s="45">
        <v>274617.51</v>
      </c>
      <c r="D63" s="48">
        <f t="shared" si="0"/>
        <v>18.830360100406729</v>
      </c>
      <c r="E63" s="48">
        <f>100*(SUM(C62:C63)/SUM(C50:C51)-1)</f>
        <v>18.972940422781704</v>
      </c>
      <c r="F63" s="48">
        <v>22.220450548310055</v>
      </c>
      <c r="G63" s="48">
        <v>14.288338476888526</v>
      </c>
      <c r="H63" s="68"/>
      <c r="I63" s="51"/>
      <c r="J63" s="51"/>
    </row>
    <row r="64" spans="1:10" ht="12.75" customHeight="1" x14ac:dyDescent="0.2">
      <c r="A64" s="162"/>
      <c r="B64" s="42" t="s">
        <v>11</v>
      </c>
      <c r="C64" s="45">
        <v>290125.90000000002</v>
      </c>
      <c r="D64" s="48">
        <f t="shared" si="0"/>
        <v>5.6472691781379813</v>
      </c>
      <c r="E64" s="48">
        <f>100*(SUM(C62:C64)/SUM(C50:C52)-1)</f>
        <v>17.199392509447065</v>
      </c>
      <c r="F64" s="48">
        <v>14.23113810943903</v>
      </c>
      <c r="G64" s="48">
        <v>13.779469583659804</v>
      </c>
      <c r="H64" s="68"/>
      <c r="I64" s="51"/>
      <c r="J64" s="51"/>
    </row>
    <row r="65" spans="1:10" ht="12.75" customHeight="1" x14ac:dyDescent="0.2">
      <c r="A65" s="162"/>
      <c r="B65" s="42" t="s">
        <v>12</v>
      </c>
      <c r="C65" s="45">
        <v>280283.76500000001</v>
      </c>
      <c r="D65" s="48">
        <f t="shared" si="0"/>
        <v>-3.3923669000251344</v>
      </c>
      <c r="E65" s="48">
        <f>100*(SUM(C62:C65)/SUM(C50:C53)-1)</f>
        <v>15.022583202822105</v>
      </c>
      <c r="F65" s="48">
        <v>9.2603914004715051</v>
      </c>
      <c r="G65" s="48">
        <v>14.163521686441598</v>
      </c>
      <c r="H65" s="68"/>
      <c r="I65" s="51"/>
      <c r="J65" s="51"/>
    </row>
    <row r="66" spans="1:10" ht="12.75" customHeight="1" x14ac:dyDescent="0.2">
      <c r="A66" s="162"/>
      <c r="B66" s="42" t="s">
        <v>13</v>
      </c>
      <c r="C66" s="45">
        <v>297763.07</v>
      </c>
      <c r="D66" s="48">
        <f t="shared" si="0"/>
        <v>6.2362887839757741</v>
      </c>
      <c r="E66" s="48">
        <f>100*(SUM(C62:C66)/SUM(C50:C54)-1)</f>
        <v>13.241463661276143</v>
      </c>
      <c r="F66" s="48">
        <v>7.2399669256414398</v>
      </c>
      <c r="G66" s="48">
        <v>13.926067110895431</v>
      </c>
      <c r="H66" s="68"/>
      <c r="I66" s="51"/>
      <c r="J66" s="51"/>
    </row>
    <row r="67" spans="1:10" ht="12.75" customHeight="1" x14ac:dyDescent="0.2">
      <c r="A67" s="162"/>
      <c r="B67" s="42" t="s">
        <v>14</v>
      </c>
      <c r="C67" s="45">
        <v>273467.34999999998</v>
      </c>
      <c r="D67" s="48">
        <f t="shared" si="0"/>
        <v>-8.1594134558056641</v>
      </c>
      <c r="E67" s="48">
        <f>100*(SUM(C62:C67)/SUM(C50:C55)-1)</f>
        <v>13.899155229849502</v>
      </c>
      <c r="F67" s="48">
        <v>17.322452685802901</v>
      </c>
      <c r="G67" s="48">
        <v>15.879697010805117</v>
      </c>
      <c r="H67" s="68"/>
      <c r="I67" s="51"/>
      <c r="J67" s="51"/>
    </row>
    <row r="68" spans="1:10" ht="12.75" customHeight="1" x14ac:dyDescent="0.2">
      <c r="A68" s="162"/>
      <c r="B68" s="42" t="s">
        <v>15</v>
      </c>
      <c r="C68" s="45">
        <v>299546.01</v>
      </c>
      <c r="D68" s="48">
        <f t="shared" si="0"/>
        <v>9.5362974775599518</v>
      </c>
      <c r="E68" s="48">
        <f>100*(SUM(C62:C68)/SUM(C50:C56)-1)</f>
        <v>11.861845627899781</v>
      </c>
      <c r="F68" s="48">
        <v>1.8435357138369284</v>
      </c>
      <c r="G68" s="48">
        <v>14.901514640342</v>
      </c>
      <c r="H68" s="68"/>
      <c r="I68" s="51"/>
      <c r="J68" s="51"/>
    </row>
    <row r="69" spans="1:10" ht="12.75" customHeight="1" x14ac:dyDescent="0.2">
      <c r="A69" s="162"/>
      <c r="B69" s="42" t="s">
        <v>16</v>
      </c>
      <c r="C69" s="45">
        <v>273149.62</v>
      </c>
      <c r="D69" s="48">
        <f t="shared" si="0"/>
        <v>-8.8121320661223361</v>
      </c>
      <c r="E69" s="48">
        <f>100*(SUM(C62:C69)/SUM(C50:C57)-1)</f>
        <v>10.29152915912972</v>
      </c>
      <c r="F69" s="48">
        <v>0.259795971417077</v>
      </c>
      <c r="G69" s="48">
        <v>13.546398830751258</v>
      </c>
      <c r="H69" s="68"/>
      <c r="I69" s="51"/>
      <c r="J69" s="51"/>
    </row>
    <row r="70" spans="1:10" ht="12.75" customHeight="1" x14ac:dyDescent="0.2">
      <c r="A70" s="162"/>
      <c r="B70" s="42" t="s">
        <v>17</v>
      </c>
      <c r="C70" s="45">
        <v>280443.62</v>
      </c>
      <c r="D70" s="48">
        <f t="shared" si="0"/>
        <v>2.6703313736991419</v>
      </c>
      <c r="E70" s="48">
        <f>100*(SUM(C62:C70)/SUM(C50:C58)-1)</f>
        <v>8.0543504871116056</v>
      </c>
      <c r="F70" s="48">
        <v>-6.8958039497207153</v>
      </c>
      <c r="G70" s="48">
        <v>10.534792251474357</v>
      </c>
      <c r="H70" s="68"/>
      <c r="I70" s="51"/>
      <c r="J70" s="51"/>
    </row>
    <row r="71" spans="1:10" ht="12.75" customHeight="1" x14ac:dyDescent="0.2">
      <c r="A71" s="162"/>
      <c r="B71" s="42" t="s">
        <v>18</v>
      </c>
      <c r="C71" s="45">
        <v>258231.75000000003</v>
      </c>
      <c r="D71" s="48">
        <f t="shared" si="0"/>
        <v>-7.9202621903111776</v>
      </c>
      <c r="E71" s="48">
        <f>100*(SUM(C62:C71)/SUM(C50:C59)-1)</f>
        <v>5.748799288053652</v>
      </c>
      <c r="F71" s="48">
        <v>-12.358686196170282</v>
      </c>
      <c r="G71" s="48">
        <v>7.7736291998004532</v>
      </c>
      <c r="H71" s="68"/>
      <c r="I71" s="51"/>
      <c r="J71" s="51"/>
    </row>
    <row r="72" spans="1:10" ht="12.75" customHeight="1" x14ac:dyDescent="0.2">
      <c r="A72" s="162"/>
      <c r="B72" s="42" t="s">
        <v>19</v>
      </c>
      <c r="C72" s="45">
        <v>237471.66000000003</v>
      </c>
      <c r="D72" s="48">
        <f t="shared" si="0"/>
        <v>-8.0393251410796669</v>
      </c>
      <c r="E72" s="48">
        <f>100*(SUM(C62:C72)/SUM(C50:C60)-1)</f>
        <v>4.3581493083160616</v>
      </c>
      <c r="F72" s="48">
        <v>-9.4718814040598147</v>
      </c>
      <c r="G72" s="48">
        <v>5.4115069574868073</v>
      </c>
      <c r="H72" s="68"/>
      <c r="I72" s="51"/>
      <c r="J72" s="51"/>
    </row>
    <row r="73" spans="1:10" ht="12.75" customHeight="1" x14ac:dyDescent="0.2">
      <c r="A73" s="162"/>
      <c r="B73" s="42" t="s">
        <v>20</v>
      </c>
      <c r="C73" s="45">
        <v>232145.30000000002</v>
      </c>
      <c r="D73" s="48">
        <f t="shared" si="0"/>
        <v>-2.2429455371643092</v>
      </c>
      <c r="E73" s="48">
        <f>100*(SUM(C62:C73)/SUM(C50:C61)-1)</f>
        <v>3.5346645069227245</v>
      </c>
      <c r="F73" s="48">
        <v>-6.0351926443168793</v>
      </c>
      <c r="G73" s="48">
        <v>3.5346645069227236</v>
      </c>
      <c r="H73" s="68"/>
      <c r="I73" s="51"/>
      <c r="J73" s="51"/>
    </row>
    <row r="74" spans="1:10" ht="12.75" customHeight="1" x14ac:dyDescent="0.2">
      <c r="A74" s="162">
        <v>2016</v>
      </c>
      <c r="B74" s="42" t="s">
        <v>9</v>
      </c>
      <c r="C74" s="45">
        <v>194052.65</v>
      </c>
      <c r="D74" s="48">
        <f t="shared" si="0"/>
        <v>-16.408968865619944</v>
      </c>
      <c r="E74" s="48">
        <f>100*(SUM(C74)/SUM(C62)-1)</f>
        <v>-16.03104158238785</v>
      </c>
      <c r="F74" s="48">
        <f t="shared" ref="F74:F135" si="1">100*(C74/C62-1)</f>
        <v>-16.03104158238785</v>
      </c>
      <c r="G74" s="48">
        <f t="shared" ref="G74:G135" si="2">100*(SUM(C63:C74)/SUM(C51:C62)-1)</f>
        <v>1.3480029927414261</v>
      </c>
      <c r="H74" s="68"/>
      <c r="I74" s="51"/>
      <c r="J74" s="51"/>
    </row>
    <row r="75" spans="1:10" ht="12.75" customHeight="1" x14ac:dyDescent="0.2">
      <c r="A75" s="162"/>
      <c r="B75" s="42" t="s">
        <v>10</v>
      </c>
      <c r="C75" s="45">
        <v>262042.43999999997</v>
      </c>
      <c r="D75" s="48">
        <f t="shared" si="0"/>
        <v>35.036774813433347</v>
      </c>
      <c r="E75" s="48">
        <f>100*(SUM(C74:C75)/SUM(C62:C63)-1)</f>
        <v>-9.8123625905317198</v>
      </c>
      <c r="F75" s="48">
        <f t="shared" si="1"/>
        <v>-4.5791217027639775</v>
      </c>
      <c r="G75" s="48">
        <f t="shared" si="2"/>
        <v>-0.6269785123225402</v>
      </c>
      <c r="H75" s="68"/>
      <c r="I75" s="51"/>
      <c r="J75" s="51"/>
    </row>
    <row r="76" spans="1:10" ht="12.75" customHeight="1" x14ac:dyDescent="0.2">
      <c r="A76" s="162"/>
      <c r="B76" s="42" t="s">
        <v>11</v>
      </c>
      <c r="C76" s="45">
        <v>236463.38999999998</v>
      </c>
      <c r="D76" s="48">
        <f t="shared" si="0"/>
        <v>-9.7614149830080876</v>
      </c>
      <c r="E76" s="48">
        <f>100*(SUM(C74:C76)/SUM(C62:C64)-1)</f>
        <v>-12.978097182581694</v>
      </c>
      <c r="F76" s="48">
        <f t="shared" si="1"/>
        <v>-18.496283854698959</v>
      </c>
      <c r="G76" s="48">
        <f t="shared" si="2"/>
        <v>-3.3961429153095302</v>
      </c>
      <c r="H76" s="68"/>
      <c r="I76" s="51"/>
      <c r="J76" s="51"/>
    </row>
    <row r="77" spans="1:10" ht="12.75" customHeight="1" x14ac:dyDescent="0.2">
      <c r="A77" s="162"/>
      <c r="B77" s="42" t="s">
        <v>12</v>
      </c>
      <c r="C77" s="45">
        <v>255164.33000000002</v>
      </c>
      <c r="D77" s="48">
        <f t="shared" si="0"/>
        <v>7.9085984515404384</v>
      </c>
      <c r="E77" s="48">
        <f>100*(SUM(C74:C77)/SUM(C62:C65)-1)</f>
        <v>-11.932118617200892</v>
      </c>
      <c r="F77" s="48">
        <f t="shared" si="1"/>
        <v>-8.9621441327506055</v>
      </c>
      <c r="G77" s="48">
        <f t="shared" si="2"/>
        <v>-4.8712248950982584</v>
      </c>
      <c r="H77" s="68"/>
      <c r="I77" s="51"/>
      <c r="J77" s="51"/>
    </row>
    <row r="78" spans="1:10" ht="12.75" customHeight="1" x14ac:dyDescent="0.2">
      <c r="A78" s="162"/>
      <c r="B78" s="42" t="s">
        <v>13</v>
      </c>
      <c r="C78" s="45">
        <v>237219.87</v>
      </c>
      <c r="D78" s="48">
        <f t="shared" si="0"/>
        <v>-7.0325111664314655</v>
      </c>
      <c r="E78" s="48">
        <f>100*(SUM(C74:C78)/SUM(C62:C66)-1)</f>
        <v>-13.752769792737784</v>
      </c>
      <c r="F78" s="48">
        <f t="shared" si="1"/>
        <v>-20.332675909070929</v>
      </c>
      <c r="G78" s="48">
        <f t="shared" si="2"/>
        <v>-7.3009841432009948</v>
      </c>
      <c r="H78" s="68"/>
      <c r="I78" s="51"/>
      <c r="J78" s="51"/>
    </row>
    <row r="79" spans="1:10" ht="12.75" customHeight="1" x14ac:dyDescent="0.2">
      <c r="A79" s="162"/>
      <c r="B79" s="42" t="s">
        <v>14</v>
      </c>
      <c r="C79" s="45">
        <v>247726.91999999998</v>
      </c>
      <c r="D79" s="48">
        <f t="shared" si="0"/>
        <v>4.4292453241796315</v>
      </c>
      <c r="E79" s="48">
        <f>100*(SUM(C74:C79)/SUM(C62:C67)-1)</f>
        <v>-13.03228859191009</v>
      </c>
      <c r="F79" s="48">
        <f t="shared" si="1"/>
        <v>-9.4126154365411381</v>
      </c>
      <c r="G79" s="48">
        <f t="shared" si="2"/>
        <v>-9.2041619805880881</v>
      </c>
      <c r="H79" s="68"/>
      <c r="I79" s="51"/>
      <c r="J79" s="51"/>
    </row>
    <row r="80" spans="1:10" ht="12.75" customHeight="1" x14ac:dyDescent="0.2">
      <c r="A80" s="162"/>
      <c r="B80" s="42" t="s">
        <v>15</v>
      </c>
      <c r="C80" s="45">
        <v>215014.37</v>
      </c>
      <c r="D80" s="48">
        <f t="shared" si="0"/>
        <v>-13.205084857148341</v>
      </c>
      <c r="E80" s="48">
        <f>100*(SUM(C74:C80)/SUM(C62:C68)-1)</f>
        <v>-15.369021064030164</v>
      </c>
      <c r="F80" s="48">
        <f t="shared" si="1"/>
        <v>-28.219918536053946</v>
      </c>
      <c r="G80" s="48">
        <f t="shared" si="2"/>
        <v>-11.89487258168327</v>
      </c>
      <c r="H80" s="68"/>
      <c r="I80" s="51"/>
      <c r="J80" s="51"/>
    </row>
    <row r="81" spans="1:10" ht="12.75" customHeight="1" x14ac:dyDescent="0.2">
      <c r="A81" s="162"/>
      <c r="B81" s="42" t="s">
        <v>16</v>
      </c>
      <c r="C81" s="45">
        <v>236606.39999999997</v>
      </c>
      <c r="D81" s="48">
        <f t="shared" si="0"/>
        <v>10.04213346298668</v>
      </c>
      <c r="E81" s="48">
        <f>100*(SUM(C74:C81)/SUM(C62:C69)-1)</f>
        <v>-15.124107949162436</v>
      </c>
      <c r="F81" s="48">
        <f t="shared" si="1"/>
        <v>-13.378462690154958</v>
      </c>
      <c r="G81" s="48">
        <f t="shared" si="2"/>
        <v>-13.012574811363841</v>
      </c>
      <c r="H81" s="68"/>
      <c r="I81" s="51"/>
      <c r="J81" s="51"/>
    </row>
    <row r="82" spans="1:10" ht="12.75" customHeight="1" x14ac:dyDescent="0.2">
      <c r="A82" s="162"/>
      <c r="B82" s="42" t="s">
        <v>17</v>
      </c>
      <c r="C82" s="45">
        <v>234356.85</v>
      </c>
      <c r="D82" s="48">
        <f t="shared" si="0"/>
        <v>-0.95075619256281829</v>
      </c>
      <c r="E82" s="48">
        <f>100*(SUM(C74:C82)/SUM(C62:C70)-1)</f>
        <v>-15.270965702852058</v>
      </c>
      <c r="F82" s="48">
        <f t="shared" si="1"/>
        <v>-16.433524142927546</v>
      </c>
      <c r="G82" s="48">
        <f t="shared" si="2"/>
        <v>-13.860458242699202</v>
      </c>
      <c r="H82" s="68"/>
      <c r="I82" s="51"/>
      <c r="J82" s="51"/>
    </row>
    <row r="83" spans="1:10" ht="12.75" customHeight="1" x14ac:dyDescent="0.2">
      <c r="A83" s="162"/>
      <c r="B83" s="42" t="s">
        <v>18</v>
      </c>
      <c r="C83" s="45">
        <v>232057.49</v>
      </c>
      <c r="D83" s="48">
        <f t="shared" si="0"/>
        <v>-0.9811362458575501</v>
      </c>
      <c r="E83" s="48">
        <f>100*(SUM(C74:C83)/SUM(C62:C71)-1)</f>
        <v>-14.790301538042739</v>
      </c>
      <c r="F83" s="48">
        <f t="shared" si="1"/>
        <v>-10.135957332899626</v>
      </c>
      <c r="G83" s="48">
        <f t="shared" si="2"/>
        <v>-13.701560837529058</v>
      </c>
      <c r="H83" s="68"/>
      <c r="I83" s="51"/>
      <c r="J83" s="51"/>
    </row>
    <row r="84" spans="1:10" ht="12.75" customHeight="1" x14ac:dyDescent="0.2">
      <c r="A84" s="162"/>
      <c r="B84" s="42" t="s">
        <v>19</v>
      </c>
      <c r="C84" s="45">
        <v>226922.33000000005</v>
      </c>
      <c r="D84" s="48">
        <f t="shared" si="0"/>
        <v>-2.2128826783397226</v>
      </c>
      <c r="E84" s="48">
        <f>100*(SUM(C74:C84)/SUM(C62:C72)-1)</f>
        <v>-13.970148053325538</v>
      </c>
      <c r="F84" s="48">
        <f t="shared" si="1"/>
        <v>-4.4423532475411971</v>
      </c>
      <c r="G84" s="48">
        <f t="shared" si="2"/>
        <v>-13.365701523842588</v>
      </c>
      <c r="H84" s="68"/>
      <c r="I84" s="51"/>
      <c r="J84" s="51"/>
    </row>
    <row r="85" spans="1:10" ht="12.75" customHeight="1" x14ac:dyDescent="0.2">
      <c r="A85" s="162"/>
      <c r="B85" s="42" t="s">
        <v>20</v>
      </c>
      <c r="C85" s="45">
        <v>235279.09999999998</v>
      </c>
      <c r="D85" s="48">
        <f t="shared" si="0"/>
        <v>3.6826565283372137</v>
      </c>
      <c r="E85" s="48">
        <f>100*(SUM(C74:C85)/SUM(C62:C73)-1)</f>
        <v>-12.868505232742677</v>
      </c>
      <c r="F85" s="48">
        <f t="shared" si="1"/>
        <v>1.3499304099630516</v>
      </c>
      <c r="G85" s="48">
        <f t="shared" si="2"/>
        <v>-12.868505232742677</v>
      </c>
      <c r="H85" s="68"/>
      <c r="I85" s="51"/>
      <c r="J85" s="51"/>
    </row>
    <row r="86" spans="1:10" ht="12.75" customHeight="1" x14ac:dyDescent="0.2">
      <c r="A86" s="162">
        <v>2017</v>
      </c>
      <c r="B86" s="42" t="s">
        <v>9</v>
      </c>
      <c r="C86" s="45">
        <v>210784.18</v>
      </c>
      <c r="D86" s="48">
        <f t="shared" si="0"/>
        <v>-10.411005482424907</v>
      </c>
      <c r="E86" s="48">
        <f>100*(SUM(C86)/SUM(C74)-1)</f>
        <v>8.6221600168820078</v>
      </c>
      <c r="F86" s="48">
        <f t="shared" si="1"/>
        <v>8.6221600168820078</v>
      </c>
      <c r="G86" s="48">
        <f t="shared" si="2"/>
        <v>-11.332708877953323</v>
      </c>
      <c r="H86" s="68"/>
      <c r="I86" s="51"/>
      <c r="J86" s="51"/>
    </row>
    <row r="87" spans="1:10" ht="12.75" customHeight="1" x14ac:dyDescent="0.2">
      <c r="A87" s="162"/>
      <c r="B87" s="42" t="s">
        <v>10</v>
      </c>
      <c r="C87" s="45">
        <v>240057.82</v>
      </c>
      <c r="D87" s="48">
        <f t="shared" si="0"/>
        <v>13.88796825264591</v>
      </c>
      <c r="E87" s="48">
        <f>100*(SUM(C86:C87)/SUM(C74:C75)-1)</f>
        <v>-1.1517532451401635</v>
      </c>
      <c r="F87" s="48">
        <f t="shared" si="1"/>
        <v>-8.3897173297577172</v>
      </c>
      <c r="G87" s="48">
        <f t="shared" si="2"/>
        <v>-11.67355787971135</v>
      </c>
      <c r="H87" s="68"/>
      <c r="I87" s="51"/>
      <c r="J87" s="51"/>
    </row>
    <row r="88" spans="1:10" ht="12.75" customHeight="1" x14ac:dyDescent="0.2">
      <c r="A88" s="162"/>
      <c r="B88" s="42" t="s">
        <v>11</v>
      </c>
      <c r="C88" s="45">
        <v>253880.28</v>
      </c>
      <c r="D88" s="48">
        <f t="shared" si="0"/>
        <v>5.7579711421190005</v>
      </c>
      <c r="E88" s="48">
        <f>100*(SUM(C86:C88)/SUM(C74:C76)-1)</f>
        <v>1.7563570949272078</v>
      </c>
      <c r="F88" s="48">
        <f t="shared" si="1"/>
        <v>7.3655757028604052</v>
      </c>
      <c r="G88" s="48">
        <f t="shared" si="2"/>
        <v>-9.5995156893956324</v>
      </c>
      <c r="H88" s="68"/>
      <c r="I88" s="51"/>
      <c r="J88" s="51"/>
    </row>
    <row r="89" spans="1:10" ht="12.75" customHeight="1" x14ac:dyDescent="0.2">
      <c r="A89" s="162"/>
      <c r="B89" s="42" t="s">
        <v>12</v>
      </c>
      <c r="C89" s="45">
        <v>211607.272</v>
      </c>
      <c r="D89" s="48">
        <f t="shared" si="0"/>
        <v>-16.650764683259368</v>
      </c>
      <c r="E89" s="48">
        <f>100*(SUM(C86:C89)/SUM(C74:C77)-1)</f>
        <v>-3.3124936604617572</v>
      </c>
      <c r="F89" s="48">
        <f t="shared" si="1"/>
        <v>-17.070198644144352</v>
      </c>
      <c r="G89" s="48">
        <f t="shared" si="2"/>
        <v>-10.272075774443968</v>
      </c>
      <c r="H89" s="68"/>
      <c r="I89" s="51"/>
      <c r="J89" s="51"/>
    </row>
    <row r="90" spans="1:10" ht="12.75" customHeight="1" x14ac:dyDescent="0.2">
      <c r="A90" s="162"/>
      <c r="B90" s="42" t="s">
        <v>13</v>
      </c>
      <c r="C90" s="45">
        <v>223103.63</v>
      </c>
      <c r="D90" s="48">
        <f t="shared" si="0"/>
        <v>5.4328747265358635</v>
      </c>
      <c r="E90" s="48">
        <f>100*(SUM(C86:C90)/SUM(C74:C78)-1)</f>
        <v>-3.8406497434964604</v>
      </c>
      <c r="F90" s="48">
        <f t="shared" si="1"/>
        <v>-5.9506988179362841</v>
      </c>
      <c r="G90" s="48">
        <f t="shared" si="2"/>
        <v>-8.9491849667243208</v>
      </c>
      <c r="H90" s="68"/>
      <c r="I90" s="51"/>
      <c r="J90" s="51"/>
    </row>
    <row r="91" spans="1:10" ht="12.75" customHeight="1" x14ac:dyDescent="0.2">
      <c r="A91" s="162"/>
      <c r="B91" s="42" t="s">
        <v>14</v>
      </c>
      <c r="C91" s="45">
        <v>222911.74</v>
      </c>
      <c r="D91" s="48">
        <f t="shared" si="0"/>
        <v>-8.6009358072758335E-2</v>
      </c>
      <c r="E91" s="48">
        <f>100*(SUM(C86:C91)/SUM(C74:C79)-1)</f>
        <v>-4.9086459292498441</v>
      </c>
      <c r="F91" s="48">
        <f t="shared" si="1"/>
        <v>-10.017151143686764</v>
      </c>
      <c r="G91" s="48">
        <f t="shared" si="2"/>
        <v>-8.9949203784121963</v>
      </c>
      <c r="H91" s="68"/>
      <c r="I91" s="51"/>
      <c r="J91" s="51"/>
    </row>
    <row r="92" spans="1:10" ht="12.75" customHeight="1" x14ac:dyDescent="0.2">
      <c r="A92" s="162"/>
      <c r="B92" s="42" t="s">
        <v>15</v>
      </c>
      <c r="C92" s="45">
        <v>216963.85</v>
      </c>
      <c r="D92" s="48">
        <f t="shared" si="0"/>
        <v>-2.6682713077382014</v>
      </c>
      <c r="E92" s="48">
        <f>100*(SUM(C86:C92)/SUM(C74:C80)-1)</f>
        <v>-4.1497762462300418</v>
      </c>
      <c r="F92" s="48">
        <f t="shared" si="1"/>
        <v>0.90667428414203943</v>
      </c>
      <c r="G92" s="48">
        <f t="shared" si="2"/>
        <v>-6.3020499303082067</v>
      </c>
      <c r="H92" s="68"/>
      <c r="I92" s="51"/>
      <c r="J92" s="51"/>
    </row>
    <row r="93" spans="1:10" ht="12.75" customHeight="1" x14ac:dyDescent="0.2">
      <c r="A93" s="162"/>
      <c r="B93" s="42" t="s">
        <v>16</v>
      </c>
      <c r="C93" s="45">
        <v>219384.36</v>
      </c>
      <c r="D93" s="48">
        <f t="shared" si="0"/>
        <v>1.115628248669065</v>
      </c>
      <c r="E93" s="48">
        <f>100*(SUM(C86:C93)/SUM(C74:C81)-1)</f>
        <v>-4.5426776765833505</v>
      </c>
      <c r="F93" s="48">
        <f t="shared" si="1"/>
        <v>-7.2787718337289142</v>
      </c>
      <c r="G93" s="48">
        <f t="shared" si="2"/>
        <v>-5.713710380691972</v>
      </c>
      <c r="H93" s="68"/>
      <c r="I93" s="51"/>
      <c r="J93" s="51"/>
    </row>
    <row r="94" spans="1:10" ht="12.75" customHeight="1" x14ac:dyDescent="0.2">
      <c r="A94" s="162"/>
      <c r="B94" s="42" t="s">
        <v>17</v>
      </c>
      <c r="C94" s="45">
        <v>213836.78999999998</v>
      </c>
      <c r="D94" s="48">
        <f t="shared" si="0"/>
        <v>-2.5286989464517906</v>
      </c>
      <c r="E94" s="48">
        <f>100*(SUM(C86:C94)/SUM(C74:C82)-1)</f>
        <v>-5.0087290134126272</v>
      </c>
      <c r="F94" s="48">
        <f t="shared" si="1"/>
        <v>-8.7559036571792213</v>
      </c>
      <c r="G94" s="48">
        <f t="shared" si="2"/>
        <v>-4.9080375112287804</v>
      </c>
      <c r="H94" s="68"/>
      <c r="I94" s="51"/>
      <c r="J94" s="51"/>
    </row>
    <row r="95" spans="1:10" ht="12.75" customHeight="1" x14ac:dyDescent="0.2">
      <c r="A95" s="162"/>
      <c r="B95" s="42" t="s">
        <v>18</v>
      </c>
      <c r="C95" s="45">
        <v>218894.94</v>
      </c>
      <c r="D95" s="48">
        <f t="shared" si="0"/>
        <v>2.3654255191541296</v>
      </c>
      <c r="E95" s="48">
        <f>100*(SUM(C86:C95)/SUM(C74:C83)-1)</f>
        <v>-5.0742165739736773</v>
      </c>
      <c r="F95" s="48">
        <f t="shared" si="1"/>
        <v>-5.6721073730479414</v>
      </c>
      <c r="G95" s="48">
        <f t="shared" si="2"/>
        <v>-4.4922314836519872</v>
      </c>
      <c r="H95" s="68"/>
      <c r="I95" s="51"/>
      <c r="J95" s="51"/>
    </row>
    <row r="96" spans="1:10" ht="12.75" customHeight="1" x14ac:dyDescent="0.2">
      <c r="A96" s="162"/>
      <c r="B96" s="42" t="s">
        <v>19</v>
      </c>
      <c r="C96" s="45">
        <v>216247.69</v>
      </c>
      <c r="D96" s="48">
        <f t="shared" si="0"/>
        <v>-1.2093701206615348</v>
      </c>
      <c r="E96" s="48">
        <f>100*(SUM(C86:C96)/SUM(C74:C84)-1)</f>
        <v>-5.0416327103706919</v>
      </c>
      <c r="F96" s="48">
        <f t="shared" si="1"/>
        <v>-4.7040941277132315</v>
      </c>
      <c r="G96" s="48">
        <f t="shared" si="2"/>
        <v>-4.5135574222358361</v>
      </c>
      <c r="H96" s="68"/>
      <c r="I96" s="51"/>
      <c r="J96" s="51"/>
    </row>
    <row r="97" spans="1:10" ht="12.75" customHeight="1" x14ac:dyDescent="0.2">
      <c r="A97" s="162"/>
      <c r="B97" s="42" t="s">
        <v>20</v>
      </c>
      <c r="C97" s="45">
        <v>189347.88</v>
      </c>
      <c r="D97" s="48">
        <f t="shared" si="0"/>
        <v>-12.43935137526787</v>
      </c>
      <c r="E97" s="48">
        <f>100*(SUM(C86:C97)/SUM(C74:C85)-1)</f>
        <v>-6.2528111229477439</v>
      </c>
      <c r="F97" s="48">
        <f t="shared" si="1"/>
        <v>-19.522014492574979</v>
      </c>
      <c r="G97" s="48">
        <f t="shared" si="2"/>
        <v>-6.2528111229477439</v>
      </c>
      <c r="H97" s="68"/>
      <c r="I97" s="51"/>
      <c r="J97" s="51"/>
    </row>
    <row r="98" spans="1:10" ht="12.75" customHeight="1" x14ac:dyDescent="0.2">
      <c r="A98" s="162">
        <v>2018</v>
      </c>
      <c r="B98" s="42" t="s">
        <v>9</v>
      </c>
      <c r="C98" s="45">
        <v>176948.685</v>
      </c>
      <c r="D98" s="48">
        <f t="shared" si="0"/>
        <v>-6.5483674810618453</v>
      </c>
      <c r="E98" s="48">
        <f>100*(SUM(C98)/SUM(C86)-1)</f>
        <v>-16.052198509394778</v>
      </c>
      <c r="F98" s="48">
        <f t="shared" si="1"/>
        <v>-16.052198509394778</v>
      </c>
      <c r="G98" s="48">
        <f t="shared" si="2"/>
        <v>-8.0028879810608355</v>
      </c>
      <c r="H98" s="68"/>
      <c r="I98" s="51"/>
      <c r="J98" s="51"/>
    </row>
    <row r="99" spans="1:10" ht="12.75" customHeight="1" x14ac:dyDescent="0.2">
      <c r="A99" s="162"/>
      <c r="B99" s="42" t="s">
        <v>10</v>
      </c>
      <c r="C99" s="45">
        <v>201483</v>
      </c>
      <c r="D99" s="48">
        <f t="shared" si="0"/>
        <v>13.865214652485269</v>
      </c>
      <c r="E99" s="48">
        <f>100*(SUM(C98:C99)/SUM(C86:C87)-1)</f>
        <v>-16.06112895426779</v>
      </c>
      <c r="F99" s="48">
        <f t="shared" si="1"/>
        <v>-16.068970383885016</v>
      </c>
      <c r="G99" s="48">
        <f t="shared" si="2"/>
        <v>-8.6564446771654975</v>
      </c>
      <c r="H99" s="68"/>
      <c r="I99" s="51"/>
      <c r="J99" s="51"/>
    </row>
    <row r="100" spans="1:10" ht="12.75" customHeight="1" x14ac:dyDescent="0.2">
      <c r="A100" s="162"/>
      <c r="B100" s="42" t="s">
        <v>11</v>
      </c>
      <c r="C100" s="45">
        <v>196606.94999999998</v>
      </c>
      <c r="D100" s="48">
        <f t="shared" si="0"/>
        <v>-2.420080106013911</v>
      </c>
      <c r="E100" s="48">
        <f>100*(SUM(C98:C100)/SUM(C86:C88)-1)</f>
        <v>-18.4020923816968</v>
      </c>
      <c r="F100" s="48">
        <f t="shared" si="1"/>
        <v>-22.559188133871611</v>
      </c>
      <c r="G100" s="48">
        <f t="shared" si="2"/>
        <v>-11.246912810944421</v>
      </c>
      <c r="H100" s="68"/>
      <c r="I100" s="51"/>
      <c r="J100" s="51"/>
    </row>
    <row r="101" spans="1:10" ht="12.75" customHeight="1" x14ac:dyDescent="0.2">
      <c r="A101" s="162"/>
      <c r="B101" s="42" t="s">
        <v>12</v>
      </c>
      <c r="C101" s="45">
        <v>196163.34999999998</v>
      </c>
      <c r="D101" s="48">
        <f t="shared" si="0"/>
        <v>-0.22562783258679442</v>
      </c>
      <c r="E101" s="48">
        <f>100*(SUM(C98:C101)/SUM(C86:C89)-1)</f>
        <v>-15.837922795706149</v>
      </c>
      <c r="F101" s="48">
        <f t="shared" si="1"/>
        <v>-7.2983890648143817</v>
      </c>
      <c r="G101" s="48">
        <f t="shared" si="2"/>
        <v>-10.412319816105009</v>
      </c>
      <c r="H101" s="68"/>
      <c r="I101" s="51"/>
      <c r="J101" s="51"/>
    </row>
    <row r="102" spans="1:10" ht="12.75" customHeight="1" x14ac:dyDescent="0.2">
      <c r="A102" s="162"/>
      <c r="B102" s="42" t="s">
        <v>13</v>
      </c>
      <c r="C102" s="45">
        <v>192537.85</v>
      </c>
      <c r="D102" s="48">
        <f t="shared" si="0"/>
        <v>-1.8482045703236416</v>
      </c>
      <c r="E102" s="48">
        <f>100*(SUM(C98:C102)/SUM(C86:C90)-1)</f>
        <v>-15.419363748176329</v>
      </c>
      <c r="F102" s="48">
        <f t="shared" si="1"/>
        <v>-13.700261174594065</v>
      </c>
      <c r="G102" s="48">
        <f t="shared" si="2"/>
        <v>-11.059836972946634</v>
      </c>
      <c r="H102" s="68"/>
      <c r="I102" s="51"/>
      <c r="J102" s="51"/>
    </row>
    <row r="103" spans="1:10" ht="12.75" customHeight="1" x14ac:dyDescent="0.2">
      <c r="A103" s="162"/>
      <c r="B103" s="42" t="s">
        <v>14</v>
      </c>
      <c r="C103" s="45">
        <v>191652.84999999998</v>
      </c>
      <c r="D103" s="48">
        <f t="shared" si="0"/>
        <v>-0.45964988182845001</v>
      </c>
      <c r="E103" s="48">
        <f>100*(SUM(C98:C103)/SUM(C86:C91)-1)</f>
        <v>-15.190884016081796</v>
      </c>
      <c r="F103" s="48">
        <f t="shared" si="1"/>
        <v>-14.022989547342824</v>
      </c>
      <c r="G103" s="48">
        <f t="shared" si="2"/>
        <v>-11.394858141136243</v>
      </c>
      <c r="H103" s="68"/>
      <c r="I103" s="51"/>
      <c r="J103" s="51"/>
    </row>
    <row r="104" spans="1:10" ht="12.75" customHeight="1" x14ac:dyDescent="0.2">
      <c r="A104" s="162"/>
      <c r="B104" s="42" t="s">
        <v>15</v>
      </c>
      <c r="C104" s="45">
        <v>192689.45</v>
      </c>
      <c r="D104" s="48">
        <f t="shared" si="0"/>
        <v>0.54087377255283009</v>
      </c>
      <c r="E104" s="48">
        <f>100*(SUM(C98:C104)/SUM(C86:C92)-1)</f>
        <v>-14.641002513218492</v>
      </c>
      <c r="F104" s="48">
        <f t="shared" si="1"/>
        <v>-11.188223291575994</v>
      </c>
      <c r="G104" s="48">
        <f t="shared" si="2"/>
        <v>-12.342260085913059</v>
      </c>
      <c r="H104" s="68"/>
      <c r="I104" s="51"/>
      <c r="J104" s="51"/>
    </row>
    <row r="105" spans="1:10" ht="12.75" customHeight="1" x14ac:dyDescent="0.2">
      <c r="A105" s="162"/>
      <c r="B105" s="42" t="s">
        <v>16</v>
      </c>
      <c r="C105" s="45">
        <v>194679.71</v>
      </c>
      <c r="D105" s="48">
        <f t="shared" si="0"/>
        <v>1.0328847791095885</v>
      </c>
      <c r="E105" s="48">
        <f>100*(SUM(C98:C105)/SUM(C86:C93)-1)</f>
        <v>-14.228735432787554</v>
      </c>
      <c r="F105" s="48">
        <f t="shared" si="1"/>
        <v>-11.260898452378276</v>
      </c>
      <c r="G105" s="48">
        <f t="shared" si="2"/>
        <v>-12.694556041895677</v>
      </c>
      <c r="H105" s="68"/>
      <c r="I105" s="51"/>
      <c r="J105" s="51"/>
    </row>
    <row r="106" spans="1:10" ht="12.75" customHeight="1" x14ac:dyDescent="0.2">
      <c r="A106" s="162"/>
      <c r="B106" s="42" t="s">
        <v>17</v>
      </c>
      <c r="C106" s="45">
        <v>203293.15</v>
      </c>
      <c r="D106" s="48">
        <f t="shared" si="0"/>
        <v>4.4244158777511977</v>
      </c>
      <c r="E106" s="48">
        <f>100*(SUM(C98:C106)/SUM(C86:C94)-1)</f>
        <v>-13.240793296389075</v>
      </c>
      <c r="F106" s="48">
        <f t="shared" si="1"/>
        <v>-4.9306950408299688</v>
      </c>
      <c r="G106" s="48">
        <f t="shared" si="2"/>
        <v>-12.422222664090599</v>
      </c>
      <c r="H106" s="68"/>
      <c r="I106" s="51"/>
      <c r="J106" s="51"/>
    </row>
    <row r="107" spans="1:10" ht="12.75" customHeight="1" x14ac:dyDescent="0.2">
      <c r="A107" s="162"/>
      <c r="B107" s="42" t="s">
        <v>18</v>
      </c>
      <c r="C107" s="45">
        <v>207723.84000000003</v>
      </c>
      <c r="D107" s="48">
        <f t="shared" si="0"/>
        <v>2.179458579888216</v>
      </c>
      <c r="E107" s="48">
        <f>100*(SUM(C98:C107)/SUM(C86:C95)-1)</f>
        <v>-12.442544301095104</v>
      </c>
      <c r="F107" s="48">
        <f t="shared" si="1"/>
        <v>-5.1034071413436859</v>
      </c>
      <c r="G107" s="48">
        <f t="shared" si="2"/>
        <v>-12.408992590869783</v>
      </c>
      <c r="H107" s="68"/>
      <c r="I107" s="51"/>
      <c r="J107" s="51"/>
    </row>
    <row r="108" spans="1:10" ht="12.75" customHeight="1" x14ac:dyDescent="0.2">
      <c r="A108" s="162"/>
      <c r="B108" s="42" t="s">
        <v>19</v>
      </c>
      <c r="C108" s="45">
        <v>192559.85</v>
      </c>
      <c r="D108" s="48">
        <f t="shared" si="0"/>
        <v>-7.3000720572082738</v>
      </c>
      <c r="E108" s="48">
        <f>100*(SUM(C98:C108)/SUM(C86:C96)-1)</f>
        <v>-12.311036733805725</v>
      </c>
      <c r="F108" s="48">
        <f t="shared" si="1"/>
        <v>-10.954031462717584</v>
      </c>
      <c r="G108" s="48">
        <f t="shared" si="2"/>
        <v>-12.943397125368705</v>
      </c>
      <c r="H108" s="68"/>
      <c r="I108" s="51"/>
      <c r="J108" s="51"/>
    </row>
    <row r="109" spans="1:10" ht="12.75" customHeight="1" x14ac:dyDescent="0.2">
      <c r="A109" s="162"/>
      <c r="B109" s="42" t="s">
        <v>20</v>
      </c>
      <c r="C109" s="45">
        <v>169893.19999999995</v>
      </c>
      <c r="D109" s="48">
        <f t="shared" si="0"/>
        <v>-11.771223336536696</v>
      </c>
      <c r="E109" s="48">
        <f>100*(SUM(C98:C109)/SUM(C86:C97)-1)</f>
        <v>-12.164810826160499</v>
      </c>
      <c r="F109" s="48">
        <f t="shared" si="1"/>
        <v>-10.274569749605888</v>
      </c>
      <c r="G109" s="48">
        <f t="shared" si="2"/>
        <v>-12.164810826160499</v>
      </c>
      <c r="H109" s="68"/>
      <c r="I109" s="51"/>
      <c r="J109" s="51"/>
    </row>
    <row r="110" spans="1:10" ht="12.75" customHeight="1" x14ac:dyDescent="0.2">
      <c r="A110" s="162">
        <v>2019</v>
      </c>
      <c r="B110" s="42" t="s">
        <v>9</v>
      </c>
      <c r="C110" s="45">
        <v>163423.46</v>
      </c>
      <c r="D110" s="48">
        <f t="shared" si="0"/>
        <v>-3.8081218082889556</v>
      </c>
      <c r="E110" s="48">
        <f>100*(SUM(C110)/SUM(C98)-1)</f>
        <v>-7.643586048689766</v>
      </c>
      <c r="F110" s="48">
        <f t="shared" si="1"/>
        <v>-7.643586048689766</v>
      </c>
      <c r="G110" s="48">
        <f t="shared" si="2"/>
        <v>-11.542717258739266</v>
      </c>
      <c r="H110" s="68"/>
      <c r="I110" s="51"/>
      <c r="J110" s="51"/>
    </row>
    <row r="111" spans="1:10" ht="12.75" customHeight="1" x14ac:dyDescent="0.2">
      <c r="A111" s="162"/>
      <c r="B111" s="42" t="s">
        <v>10</v>
      </c>
      <c r="C111" s="45">
        <v>194422.1</v>
      </c>
      <c r="D111" s="48">
        <f t="shared" si="0"/>
        <v>18.968292557261979</v>
      </c>
      <c r="E111" s="48">
        <f>100*(SUM(C110:C111)/SUM(C98:C99)-1)</f>
        <v>-5.4398523738835465</v>
      </c>
      <c r="F111" s="48">
        <f t="shared" si="1"/>
        <v>-3.5044643964999511</v>
      </c>
      <c r="G111" s="48">
        <f t="shared" si="2"/>
        <v>-10.487533961482843</v>
      </c>
      <c r="H111" s="68"/>
      <c r="I111" s="51"/>
      <c r="J111" s="51"/>
    </row>
    <row r="112" spans="1:10" ht="12.75" customHeight="1" x14ac:dyDescent="0.2">
      <c r="A112" s="162"/>
      <c r="B112" s="42" t="s">
        <v>11</v>
      </c>
      <c r="C112" s="45">
        <v>202455.65000000002</v>
      </c>
      <c r="D112" s="48">
        <f t="shared" si="0"/>
        <v>4.1320148275324708</v>
      </c>
      <c r="E112" s="48">
        <f>100*(SUM(C110:C112)/SUM(C98:C100)-1)</f>
        <v>-2.56285823299508</v>
      </c>
      <c r="F112" s="48">
        <f t="shared" si="1"/>
        <v>2.9748185402398208</v>
      </c>
      <c r="G112" s="48">
        <f t="shared" si="2"/>
        <v>-8.2096002446599208</v>
      </c>
      <c r="H112" s="68"/>
      <c r="I112" s="51"/>
      <c r="J112" s="51"/>
    </row>
    <row r="113" spans="1:10" ht="12.75" customHeight="1" x14ac:dyDescent="0.2">
      <c r="A113" s="162"/>
      <c r="B113" s="42" t="s">
        <v>12</v>
      </c>
      <c r="C113" s="45">
        <v>173343.38500000001</v>
      </c>
      <c r="D113" s="48">
        <f t="shared" si="0"/>
        <v>-14.379576465265364</v>
      </c>
      <c r="E113" s="48">
        <f>100*(SUM(C110:C113)/SUM(C98:C101)-1)</f>
        <v>-4.8699809817009276</v>
      </c>
      <c r="F113" s="48">
        <f t="shared" si="1"/>
        <v>-11.633144009826491</v>
      </c>
      <c r="G113" s="48">
        <f t="shared" si="2"/>
        <v>-8.5564822226014918</v>
      </c>
      <c r="H113" s="68"/>
      <c r="I113" s="51"/>
      <c r="J113" s="51"/>
    </row>
    <row r="114" spans="1:10" ht="12.75" customHeight="1" x14ac:dyDescent="0.2">
      <c r="A114" s="162"/>
      <c r="B114" s="42" t="s">
        <v>13</v>
      </c>
      <c r="C114" s="45">
        <v>191007.26</v>
      </c>
      <c r="D114" s="48">
        <f t="shared" ref="D114:D165" si="3">100*(C114/C113-1)</f>
        <v>10.190106187207547</v>
      </c>
      <c r="E114" s="48">
        <f>100*(SUM(C110:C114)/SUM(C98:C102)-1)</f>
        <v>-4.0558643090642832</v>
      </c>
      <c r="F114" s="48">
        <f t="shared" si="1"/>
        <v>-0.79495538150030631</v>
      </c>
      <c r="G114" s="48">
        <f t="shared" si="2"/>
        <v>-7.4830842728080498</v>
      </c>
      <c r="H114" s="68"/>
      <c r="I114" s="51"/>
      <c r="J114" s="53"/>
    </row>
    <row r="115" spans="1:10" ht="12.75" customHeight="1" x14ac:dyDescent="0.2">
      <c r="A115" s="162"/>
      <c r="B115" s="42" t="s">
        <v>14</v>
      </c>
      <c r="C115" s="45">
        <v>168997.9</v>
      </c>
      <c r="D115" s="48">
        <f t="shared" si="3"/>
        <v>-11.522787144321123</v>
      </c>
      <c r="E115" s="48">
        <f>100*(SUM(C110:C115)/SUM(C98:C103)-1)</f>
        <v>-5.3438913714431324</v>
      </c>
      <c r="F115" s="48">
        <f t="shared" si="1"/>
        <v>-11.8208260404163</v>
      </c>
      <c r="G115" s="48">
        <f t="shared" si="2"/>
        <v>-7.2252803588501617</v>
      </c>
      <c r="I115" s="51"/>
      <c r="J115" s="53"/>
    </row>
    <row r="116" spans="1:10" ht="12.75" customHeight="1" x14ac:dyDescent="0.2">
      <c r="A116" s="162"/>
      <c r="B116" s="42" t="s">
        <v>15</v>
      </c>
      <c r="C116" s="45">
        <v>195203.4</v>
      </c>
      <c r="D116" s="48">
        <f t="shared" si="3"/>
        <v>15.506405700899251</v>
      </c>
      <c r="E116" s="48">
        <f>100*(SUM(C110:C116)/SUM(C98:C104)-1)</f>
        <v>-4.3935735414222581</v>
      </c>
      <c r="F116" s="48">
        <f t="shared" si="1"/>
        <v>1.304664059189542</v>
      </c>
      <c r="G116" s="48">
        <f t="shared" si="2"/>
        <v>-6.1846900723260267</v>
      </c>
      <c r="H116" s="68"/>
      <c r="I116" s="51"/>
      <c r="J116" s="53"/>
    </row>
    <row r="117" spans="1:10" ht="12.75" customHeight="1" x14ac:dyDescent="0.2">
      <c r="A117" s="162"/>
      <c r="B117" s="42" t="s">
        <v>16</v>
      </c>
      <c r="C117" s="45">
        <v>182987.51</v>
      </c>
      <c r="D117" s="48">
        <f t="shared" si="3"/>
        <v>-6.2580313662569331</v>
      </c>
      <c r="E117" s="48">
        <f>100*(SUM(C110:C117)/SUM(C98:C105)-1)</f>
        <v>-4.5970270933165409</v>
      </c>
      <c r="F117" s="48">
        <f t="shared" si="1"/>
        <v>-6.0058647097840812</v>
      </c>
      <c r="G117" s="48">
        <f t="shared" si="2"/>
        <v>-5.7023669309113512</v>
      </c>
      <c r="H117" s="68"/>
      <c r="I117" s="51"/>
      <c r="J117" s="74"/>
    </row>
    <row r="118" spans="1:10" ht="12.75" customHeight="1" x14ac:dyDescent="0.2">
      <c r="A118" s="162"/>
      <c r="B118" s="42" t="s">
        <v>17</v>
      </c>
      <c r="C118" s="45">
        <v>180952.48094107062</v>
      </c>
      <c r="D118" s="48">
        <f t="shared" si="3"/>
        <v>-1.1121136403951182</v>
      </c>
      <c r="E118" s="48">
        <f>100*(SUM(C110:C118)/SUM(C98:C106)-1)</f>
        <v>-5.3412893251354561</v>
      </c>
      <c r="F118" s="48">
        <f t="shared" si="1"/>
        <v>-10.989386046174888</v>
      </c>
      <c r="G118" s="48">
        <f t="shared" si="2"/>
        <v>-6.2253801391983776</v>
      </c>
      <c r="H118" s="68"/>
      <c r="I118" s="51"/>
      <c r="J118" s="51"/>
    </row>
    <row r="119" spans="1:10" ht="12.75" customHeight="1" x14ac:dyDescent="0.2">
      <c r="A119" s="162"/>
      <c r="B119" s="42" t="s">
        <v>18</v>
      </c>
      <c r="C119" s="45">
        <v>195092.09999999998</v>
      </c>
      <c r="D119" s="48">
        <f t="shared" si="3"/>
        <v>7.8139956884780704</v>
      </c>
      <c r="E119" s="48">
        <f>100*(SUM(C110:C119)/SUM(C98:C107)-1)</f>
        <v>-5.4199373625075431</v>
      </c>
      <c r="F119" s="48">
        <f t="shared" si="1"/>
        <v>-6.0810256540607233</v>
      </c>
      <c r="G119" s="48">
        <f t="shared" si="2"/>
        <v>-6.3167638312550567</v>
      </c>
      <c r="H119" s="68"/>
      <c r="I119" s="51"/>
      <c r="J119" s="51"/>
    </row>
    <row r="120" spans="1:10" ht="12.75" customHeight="1" x14ac:dyDescent="0.2">
      <c r="A120" s="162"/>
      <c r="B120" s="42" t="s">
        <v>19</v>
      </c>
      <c r="C120" s="45">
        <v>166554.34</v>
      </c>
      <c r="D120" s="48">
        <f t="shared" si="3"/>
        <v>-14.627839876653127</v>
      </c>
      <c r="E120" s="48">
        <f>100*(SUM(C110:C120)/SUM(C98:C108)-1)</f>
        <v>-6.1453068884573359</v>
      </c>
      <c r="F120" s="48">
        <f t="shared" si="1"/>
        <v>-13.505156968080323</v>
      </c>
      <c r="G120" s="48">
        <f t="shared" si="2"/>
        <v>-6.4800552148969288</v>
      </c>
      <c r="H120" s="68"/>
      <c r="I120" s="51"/>
      <c r="J120" s="51"/>
    </row>
    <row r="121" spans="1:10" ht="12.75" customHeight="1" x14ac:dyDescent="0.2">
      <c r="A121" s="162"/>
      <c r="B121" s="42" t="s">
        <v>20</v>
      </c>
      <c r="C121" s="45">
        <v>158083.10800000001</v>
      </c>
      <c r="D121" s="48">
        <f t="shared" si="3"/>
        <v>-5.0861670731606186</v>
      </c>
      <c r="E121" s="48">
        <f>100*(SUM(C110:C121)/SUM(C98:C109)-1)</f>
        <v>-6.2044388556083181</v>
      </c>
      <c r="F121" s="48">
        <f t="shared" si="1"/>
        <v>-6.951480106325592</v>
      </c>
      <c r="G121" s="48">
        <f t="shared" si="2"/>
        <v>-6.2044388556083181</v>
      </c>
      <c r="H121" s="68"/>
      <c r="I121" s="51"/>
      <c r="J121" s="55"/>
    </row>
    <row r="122" spans="1:10" ht="12.75" customHeight="1" x14ac:dyDescent="0.2">
      <c r="A122" s="162">
        <v>2020</v>
      </c>
      <c r="B122" s="78" t="s">
        <v>9</v>
      </c>
      <c r="C122" s="45">
        <v>148213.75</v>
      </c>
      <c r="D122" s="48">
        <f t="shared" si="3"/>
        <v>-6.2431452195385813</v>
      </c>
      <c r="E122" s="48">
        <f>100*(SUM(C122)/SUM(C110)-1)</f>
        <v>-9.3069318199480051</v>
      </c>
      <c r="F122" s="48">
        <f t="shared" si="1"/>
        <v>-9.3069318199480051</v>
      </c>
      <c r="G122" s="48">
        <f t="shared" si="2"/>
        <v>-6.3140337666339752</v>
      </c>
      <c r="I122" s="51"/>
      <c r="J122" s="55"/>
    </row>
    <row r="123" spans="1:10" ht="12.75" customHeight="1" x14ac:dyDescent="0.2">
      <c r="A123" s="162"/>
      <c r="B123" s="78" t="s">
        <v>10</v>
      </c>
      <c r="C123" s="45">
        <v>165040.99</v>
      </c>
      <c r="D123" s="48">
        <f t="shared" si="3"/>
        <v>11.353359590456336</v>
      </c>
      <c r="E123" s="48">
        <f>100*(SUM(C122:C123)/SUM(C110:C111)-1)</f>
        <v>-12.460911908478057</v>
      </c>
      <c r="F123" s="48">
        <f t="shared" si="1"/>
        <v>-15.11202173003996</v>
      </c>
      <c r="G123" s="48">
        <f t="shared" si="2"/>
        <v>-7.3057389332982003</v>
      </c>
      <c r="I123" s="51"/>
      <c r="J123" s="51"/>
    </row>
    <row r="124" spans="1:10" ht="12.75" customHeight="1" x14ac:dyDescent="0.2">
      <c r="A124" s="162"/>
      <c r="B124" s="78" t="s">
        <v>11</v>
      </c>
      <c r="C124" s="45">
        <v>107961.03</v>
      </c>
      <c r="D124" s="48">
        <f t="shared" si="3"/>
        <v>-34.585323318770691</v>
      </c>
      <c r="E124" s="48">
        <f>100*(SUM(C122:C124)/SUM(C110:C112)-1)</f>
        <v>-24.82333386358383</v>
      </c>
      <c r="F124" s="48">
        <f t="shared" si="1"/>
        <v>-46.674232109600311</v>
      </c>
      <c r="G124" s="48">
        <f t="shared" si="2"/>
        <v>-11.647093256914854</v>
      </c>
      <c r="I124" s="51"/>
      <c r="J124" s="51"/>
    </row>
    <row r="125" spans="1:10" ht="12.75" customHeight="1" x14ac:dyDescent="0.2">
      <c r="A125" s="162"/>
      <c r="B125" s="78" t="s">
        <v>12</v>
      </c>
      <c r="C125" s="45">
        <v>3233.25</v>
      </c>
      <c r="D125" s="48">
        <f t="shared" si="3"/>
        <v>-97.005169365279315</v>
      </c>
      <c r="E125" s="48">
        <f>100*(SUM(C122:C125)/SUM(C110:C113)-1)</f>
        <v>-42.145144543728286</v>
      </c>
      <c r="F125" s="48">
        <f t="shared" si="1"/>
        <v>-98.134771626849215</v>
      </c>
      <c r="G125" s="48">
        <f t="shared" si="2"/>
        <v>-18.227587001579593</v>
      </c>
      <c r="I125" s="51"/>
      <c r="J125" s="55"/>
    </row>
    <row r="126" spans="1:10" ht="12.75" customHeight="1" x14ac:dyDescent="0.2">
      <c r="A126" s="162"/>
      <c r="B126" s="78" t="s">
        <v>13</v>
      </c>
      <c r="C126" s="45">
        <v>70161.3</v>
      </c>
      <c r="D126" s="48">
        <f t="shared" si="3"/>
        <v>2069.9930410577595</v>
      </c>
      <c r="E126" s="48">
        <f>100*(SUM(C122:C126)/SUM(C110:C114)-1)</f>
        <v>-46.508481292129133</v>
      </c>
      <c r="F126" s="48">
        <f t="shared" si="1"/>
        <v>-63.26773128937613</v>
      </c>
      <c r="G126" s="48">
        <f t="shared" si="2"/>
        <v>-23.479532623518118</v>
      </c>
      <c r="H126" s="51"/>
      <c r="I126" s="51"/>
      <c r="J126" s="74"/>
    </row>
    <row r="127" spans="1:10" ht="12.75" customHeight="1" x14ac:dyDescent="0.2">
      <c r="A127" s="162"/>
      <c r="B127" s="78" t="s">
        <v>14</v>
      </c>
      <c r="C127" s="45">
        <v>118924.18</v>
      </c>
      <c r="D127" s="48">
        <f t="shared" si="3"/>
        <v>69.50110673547951</v>
      </c>
      <c r="E127" s="48">
        <f>100*(SUM(C122:C127)/SUM(C110:C115)-1)</f>
        <v>-43.900275458846508</v>
      </c>
      <c r="F127" s="48">
        <f t="shared" si="1"/>
        <v>-29.629788299144543</v>
      </c>
      <c r="G127" s="48">
        <f t="shared" si="2"/>
        <v>-24.93165978091605</v>
      </c>
      <c r="H127" s="51"/>
      <c r="I127" s="51"/>
      <c r="J127" s="55"/>
    </row>
    <row r="128" spans="1:10" ht="12.75" customHeight="1" x14ac:dyDescent="0.2">
      <c r="A128" s="162"/>
      <c r="B128" s="78" t="s">
        <v>15</v>
      </c>
      <c r="C128" s="45">
        <v>136106.65</v>
      </c>
      <c r="D128" s="48">
        <f t="shared" si="3"/>
        <v>14.448256023291473</v>
      </c>
      <c r="E128" s="48">
        <f>100*(SUM(C122:C128)/SUM(C110:C116)-1)</f>
        <v>-41.836574082017883</v>
      </c>
      <c r="F128" s="48">
        <f t="shared" si="1"/>
        <v>-30.274447063934339</v>
      </c>
      <c r="G128" s="48">
        <f t="shared" si="2"/>
        <v>-27.633647022662089</v>
      </c>
      <c r="I128" s="51"/>
      <c r="J128" s="55"/>
    </row>
    <row r="129" spans="1:10" ht="12.75" customHeight="1" x14ac:dyDescent="0.2">
      <c r="A129" s="162"/>
      <c r="B129" s="78" t="s">
        <v>16</v>
      </c>
      <c r="C129" s="45">
        <v>134084.20000000001</v>
      </c>
      <c r="D129" s="48">
        <f t="shared" si="3"/>
        <v>-1.4859303347778963</v>
      </c>
      <c r="E129" s="48">
        <f>100*(SUM(C122:C129)/SUM(C110:C117)-1)</f>
        <v>-39.957811262131401</v>
      </c>
      <c r="F129" s="48">
        <f t="shared" si="1"/>
        <v>-26.724944232532589</v>
      </c>
      <c r="G129" s="48">
        <f t="shared" si="2"/>
        <v>-29.434827197286705</v>
      </c>
      <c r="I129" s="51"/>
      <c r="J129" s="55"/>
    </row>
    <row r="130" spans="1:10" ht="12.75" customHeight="1" x14ac:dyDescent="0.2">
      <c r="A130" s="162"/>
      <c r="B130" s="78" t="s">
        <v>17</v>
      </c>
      <c r="C130" s="45">
        <v>148141.45000000001</v>
      </c>
      <c r="D130" s="48">
        <f t="shared" si="3"/>
        <v>10.483897431613865</v>
      </c>
      <c r="E130" s="48">
        <f>100*(SUM(C122:C130)/SUM(C110:C118)-1)</f>
        <v>-37.568303539129587</v>
      </c>
      <c r="F130" s="48">
        <f t="shared" si="1"/>
        <v>-18.132401816450315</v>
      </c>
      <c r="G130" s="48">
        <f t="shared" si="2"/>
        <v>-30.201652612778108</v>
      </c>
      <c r="I130" s="51"/>
      <c r="J130" s="74"/>
    </row>
    <row r="131" spans="1:10" ht="12.75" customHeight="1" x14ac:dyDescent="0.2">
      <c r="A131" s="162"/>
      <c r="B131" s="78" t="s">
        <v>18</v>
      </c>
      <c r="C131" s="45">
        <v>153446.93</v>
      </c>
      <c r="D131" s="48">
        <f t="shared" si="3"/>
        <v>3.5813609222806964</v>
      </c>
      <c r="E131" s="48">
        <f>100*(SUM(C122:C131)/SUM(C110:C119)-1)</f>
        <v>-35.855663515709459</v>
      </c>
      <c r="F131" s="48">
        <f t="shared" si="1"/>
        <v>-21.346415359719838</v>
      </c>
      <c r="G131" s="48">
        <f t="shared" si="2"/>
        <v>-31.68687432268711</v>
      </c>
      <c r="I131" s="51"/>
      <c r="J131" s="55"/>
    </row>
    <row r="132" spans="1:10" ht="12.75" customHeight="1" x14ac:dyDescent="0.2">
      <c r="A132" s="162"/>
      <c r="B132" s="78" t="s">
        <v>19</v>
      </c>
      <c r="C132" s="45">
        <v>135757.78</v>
      </c>
      <c r="D132" s="48">
        <f t="shared" si="3"/>
        <v>-11.527861782571991</v>
      </c>
      <c r="E132" s="48">
        <f>100*(SUM(C122:C132)/SUM(C110:C120)-1)</f>
        <v>-34.41989925039897</v>
      </c>
      <c r="F132" s="48">
        <f t="shared" si="1"/>
        <v>-18.490397788493528</v>
      </c>
      <c r="G132" s="48">
        <f t="shared" si="2"/>
        <v>-32.283458476646921</v>
      </c>
      <c r="I132" s="51"/>
      <c r="J132" s="55"/>
    </row>
    <row r="133" spans="1:10" ht="12.75" customHeight="1" x14ac:dyDescent="0.2">
      <c r="A133" s="162"/>
      <c r="B133" s="78" t="s">
        <v>20</v>
      </c>
      <c r="C133" s="44">
        <v>127417.18</v>
      </c>
      <c r="D133" s="48">
        <f t="shared" si="3"/>
        <v>-6.1437362926824557</v>
      </c>
      <c r="E133" s="48">
        <f>100*(SUM(C122:C133)/SUM(C110:C121)-1)</f>
        <v>-33.326878746091936</v>
      </c>
      <c r="F133" s="48">
        <f t="shared" si="1"/>
        <v>-19.398611520213795</v>
      </c>
      <c r="G133" s="48">
        <f t="shared" si="2"/>
        <v>-33.326878746091936</v>
      </c>
      <c r="I133" s="51"/>
      <c r="J133" s="55"/>
    </row>
    <row r="134" spans="1:10" ht="12.75" customHeight="1" x14ac:dyDescent="0.2">
      <c r="A134" s="166">
        <v>2021</v>
      </c>
      <c r="B134" s="78" t="s">
        <v>9</v>
      </c>
      <c r="C134" s="44">
        <v>110182.8</v>
      </c>
      <c r="D134" s="48">
        <f t="shared" si="3"/>
        <v>-13.525946815021328</v>
      </c>
      <c r="E134" s="48">
        <f>100*(SUM(C134)/SUM(C122)-1)</f>
        <v>-25.659528889863459</v>
      </c>
      <c r="F134" s="48">
        <f t="shared" si="1"/>
        <v>-25.659528889863459</v>
      </c>
      <c r="G134" s="48">
        <f t="shared" si="2"/>
        <v>-34.619698184761482</v>
      </c>
      <c r="I134" s="51"/>
      <c r="J134" s="55"/>
    </row>
    <row r="135" spans="1:10" ht="12.75" customHeight="1" x14ac:dyDescent="0.2">
      <c r="A135" s="167"/>
      <c r="B135" s="78" t="s">
        <v>10</v>
      </c>
      <c r="C135" s="44">
        <v>147595.29999999999</v>
      </c>
      <c r="D135" s="48">
        <f t="shared" si="3"/>
        <v>33.954936705184458</v>
      </c>
      <c r="E135" s="48">
        <f>100*(SUM(C134:C135)/SUM(C122:C123)-1)</f>
        <v>-17.709752771817598</v>
      </c>
      <c r="F135" s="48">
        <f t="shared" si="1"/>
        <v>-10.570519481251296</v>
      </c>
      <c r="G135" s="48">
        <f t="shared" si="2"/>
        <v>-34.536811678089606</v>
      </c>
      <c r="I135" s="51"/>
      <c r="J135" s="55"/>
    </row>
    <row r="136" spans="1:10" ht="12.75" customHeight="1" x14ac:dyDescent="0.2">
      <c r="A136" s="167"/>
      <c r="B136" s="78" t="s">
        <v>11</v>
      </c>
      <c r="C136" s="44">
        <v>167204.21</v>
      </c>
      <c r="D136" s="48">
        <f t="shared" si="3"/>
        <v>13.285592427401149</v>
      </c>
      <c r="E136" s="48">
        <f>100*(SUM(C134:C136)/SUM(C122:C124)-1)</f>
        <v>0.89420678622738059</v>
      </c>
      <c r="F136" s="48">
        <f t="shared" ref="F136:F141" si="4">100*(C136/C124-1)</f>
        <v>54.874596880003821</v>
      </c>
      <c r="G136" s="48">
        <f t="shared" ref="G136:G141" si="5">100*(SUM(C125:C136)/SUM(C113:C124)-1)</f>
        <v>-28.581261743614817</v>
      </c>
      <c r="H136" s="51"/>
      <c r="I136" s="51"/>
      <c r="J136" s="51"/>
    </row>
    <row r="137" spans="1:10" ht="12.75" customHeight="1" x14ac:dyDescent="0.2">
      <c r="A137" s="167"/>
      <c r="B137" s="78" t="s">
        <v>12</v>
      </c>
      <c r="C137" s="44">
        <v>141572.32</v>
      </c>
      <c r="D137" s="48">
        <f t="shared" si="3"/>
        <v>-15.32969175835942</v>
      </c>
      <c r="E137" s="48">
        <f>100*(SUM(C134:C137)/SUM(C122:C125)-1)</f>
        <v>33.480018401267571</v>
      </c>
      <c r="F137" s="48">
        <f t="shared" si="4"/>
        <v>4278.6382123250605</v>
      </c>
      <c r="G137" s="48">
        <f t="shared" si="5"/>
        <v>-14.636872729897521</v>
      </c>
      <c r="H137" s="51"/>
      <c r="I137" s="51"/>
      <c r="J137" s="51"/>
    </row>
    <row r="138" spans="1:10" ht="12.75" customHeight="1" x14ac:dyDescent="0.2">
      <c r="A138" s="167"/>
      <c r="B138" s="78" t="s">
        <v>13</v>
      </c>
      <c r="C138" s="44">
        <v>119592.08996948155</v>
      </c>
      <c r="D138" s="48">
        <f t="shared" si="3"/>
        <v>-15.525796307158391</v>
      </c>
      <c r="E138" s="48">
        <f>100*(SUM(C134:C138)/SUM(C122:C126)-1)</f>
        <v>38.724707557553884</v>
      </c>
      <c r="F138" s="48">
        <f t="shared" si="4"/>
        <v>70.453070238837554</v>
      </c>
      <c r="G138" s="48">
        <f t="shared" si="5"/>
        <v>-5.8798953690755056</v>
      </c>
      <c r="H138" s="51"/>
      <c r="I138" s="51"/>
      <c r="J138" s="51"/>
    </row>
    <row r="139" spans="1:10" ht="12.75" customHeight="1" x14ac:dyDescent="0.2">
      <c r="A139" s="167"/>
      <c r="B139" s="78" t="s">
        <v>14</v>
      </c>
      <c r="C139" s="44">
        <v>144900.06</v>
      </c>
      <c r="D139" s="48">
        <f t="shared" si="3"/>
        <v>21.161909652199196</v>
      </c>
      <c r="E139" s="48">
        <f>100*(SUM(C134:C139)/SUM(C122:C127)-1)</f>
        <v>35.45233071155436</v>
      </c>
      <c r="F139" s="48">
        <f t="shared" si="4"/>
        <v>21.842387309292356</v>
      </c>
      <c r="G139" s="48">
        <f t="shared" si="5"/>
        <v>-1.5602902920416883</v>
      </c>
      <c r="H139" s="51"/>
      <c r="I139" s="51"/>
      <c r="J139" s="51"/>
    </row>
    <row r="140" spans="1:10" ht="12.75" customHeight="1" x14ac:dyDescent="0.2">
      <c r="A140" s="167"/>
      <c r="B140" s="78" t="s">
        <v>15</v>
      </c>
      <c r="C140" s="44">
        <v>161742.75</v>
      </c>
      <c r="D140" s="48">
        <f t="shared" si="3"/>
        <v>11.623659783163642</v>
      </c>
      <c r="E140" s="48">
        <f>100*(SUM(C134:C140)/SUM(C122:C128)-1)</f>
        <v>32.435303207338805</v>
      </c>
      <c r="F140" s="48">
        <f t="shared" si="4"/>
        <v>18.835303050953065</v>
      </c>
      <c r="G140" s="48">
        <f t="shared" si="5"/>
        <v>3.5710524288692591</v>
      </c>
      <c r="H140" s="51"/>
      <c r="I140" s="51"/>
      <c r="J140" s="51"/>
    </row>
    <row r="141" spans="1:10" ht="12.75" customHeight="1" x14ac:dyDescent="0.2">
      <c r="A141" s="167"/>
      <c r="B141" s="78" t="s">
        <v>16</v>
      </c>
      <c r="C141" s="44">
        <v>160351.05799999999</v>
      </c>
      <c r="D141" s="48">
        <f t="shared" si="3"/>
        <v>-0.86043547546954535</v>
      </c>
      <c r="E141" s="48">
        <f>100*(SUM(C134:C141)/SUM(C122:C129)-1)</f>
        <v>30.486308666994933</v>
      </c>
      <c r="F141" s="48">
        <f t="shared" si="4"/>
        <v>19.589823409469552</v>
      </c>
      <c r="G141" s="48">
        <f t="shared" si="5"/>
        <v>8.4256455001890487</v>
      </c>
      <c r="H141" s="51"/>
      <c r="I141" s="51"/>
      <c r="J141" s="51"/>
    </row>
    <row r="142" spans="1:10" ht="13.5" customHeight="1" x14ac:dyDescent="0.2">
      <c r="A142" s="167"/>
      <c r="B142" s="78" t="s">
        <v>17</v>
      </c>
      <c r="C142" s="44">
        <v>178395.89</v>
      </c>
      <c r="D142" s="48">
        <f t="shared" si="3"/>
        <v>11.253328930327378</v>
      </c>
      <c r="E142" s="48">
        <f>100*(SUM(C134:C142)/SUM(C122:C130)-1)</f>
        <v>29.041507873834259</v>
      </c>
      <c r="F142" s="48">
        <f t="shared" ref="F142:F165" si="6">100*(C142/C130-1)</f>
        <v>20.422670359983641</v>
      </c>
      <c r="G142" s="48">
        <f t="shared" ref="G142:G165" si="7">100*(SUM(C131:C142)/SUM(C119:C130)-1)</f>
        <v>12.66837346084564</v>
      </c>
      <c r="H142" s="51"/>
      <c r="I142" s="51"/>
      <c r="J142" s="51"/>
    </row>
    <row r="143" spans="1:10" ht="13.5" customHeight="1" x14ac:dyDescent="0.2">
      <c r="A143" s="81"/>
      <c r="B143" s="77" t="s">
        <v>18</v>
      </c>
      <c r="C143" s="44">
        <v>170542.6</v>
      </c>
      <c r="D143" s="48">
        <f t="shared" si="3"/>
        <v>-4.4021698033514189</v>
      </c>
      <c r="E143" s="48">
        <f>100*(SUM(C134:C143)/SUM(C122:C131)-1)</f>
        <v>26.724177738958765</v>
      </c>
      <c r="F143" s="48">
        <f t="shared" si="6"/>
        <v>11.141096143142137</v>
      </c>
      <c r="G143" s="48">
        <f t="shared" si="7"/>
        <v>16.908020847908634</v>
      </c>
      <c r="H143" s="51"/>
      <c r="I143" s="51"/>
      <c r="J143" s="51"/>
    </row>
    <row r="144" spans="1:10" ht="13.5" customHeight="1" x14ac:dyDescent="0.2">
      <c r="A144" s="81"/>
      <c r="B144" s="77" t="s">
        <v>19</v>
      </c>
      <c r="C144" s="44">
        <v>164935.633</v>
      </c>
      <c r="D144" s="48">
        <f t="shared" si="3"/>
        <v>-3.2877222465237499</v>
      </c>
      <c r="E144" s="48">
        <f>100*(SUM(C134:C144)/SUM(C122:C132)-1)</f>
        <v>26.186561314117029</v>
      </c>
      <c r="F144" s="48">
        <f t="shared" si="6"/>
        <v>21.492582598212785</v>
      </c>
      <c r="G144" s="48">
        <f t="shared" si="7"/>
        <v>21.314693483212444</v>
      </c>
      <c r="H144" s="51"/>
      <c r="I144" s="51"/>
      <c r="J144" s="51"/>
    </row>
    <row r="145" spans="1:10" ht="13.5" customHeight="1" x14ac:dyDescent="0.2">
      <c r="A145" s="82"/>
      <c r="B145" s="77" t="s">
        <v>20</v>
      </c>
      <c r="C145" s="44">
        <v>161384.30400000152</v>
      </c>
      <c r="D145" s="48">
        <f t="shared" si="3"/>
        <v>-2.153160560519074</v>
      </c>
      <c r="E145" s="48">
        <f>100*(SUM(C134:C145)/SUM(C122:C133)-1)</f>
        <v>26.228049110240768</v>
      </c>
      <c r="F145" s="48">
        <f t="shared" si="6"/>
        <v>26.658197897647341</v>
      </c>
      <c r="G145" s="48">
        <f t="shared" si="7"/>
        <v>26.228049110240768</v>
      </c>
      <c r="H145" s="51"/>
      <c r="I145" s="51"/>
      <c r="J145" s="51"/>
    </row>
    <row r="146" spans="1:10" ht="13.5" customHeight="1" x14ac:dyDescent="0.2">
      <c r="A146" s="83"/>
      <c r="B146" s="77" t="s">
        <v>9</v>
      </c>
      <c r="C146" s="44">
        <v>163452.40999999997</v>
      </c>
      <c r="D146" s="48">
        <f t="shared" si="3"/>
        <v>1.2814790216515881</v>
      </c>
      <c r="E146" s="48">
        <f>100*(SUM(C146)/SUM(C134)-1)</f>
        <v>48.346574964513486</v>
      </c>
      <c r="F146" s="48">
        <f t="shared" si="6"/>
        <v>48.346574964513486</v>
      </c>
      <c r="G146" s="48">
        <f t="shared" si="7"/>
        <v>33.40836606486932</v>
      </c>
      <c r="H146" s="51"/>
      <c r="I146" s="51"/>
      <c r="J146" s="51"/>
    </row>
    <row r="147" spans="1:10" ht="13.5" customHeight="1" x14ac:dyDescent="0.2">
      <c r="A147" s="82"/>
      <c r="B147" s="77" t="s">
        <v>10</v>
      </c>
      <c r="C147" s="44">
        <v>197483.55</v>
      </c>
      <c r="D147" s="48">
        <f t="shared" si="3"/>
        <v>20.820213051615454</v>
      </c>
      <c r="E147" s="48">
        <f>100*(SUM(C146:C147)/SUM(C134:C135)-1)</f>
        <v>40.018085322220934</v>
      </c>
      <c r="F147" s="48">
        <f t="shared" si="6"/>
        <v>33.800703680943769</v>
      </c>
      <c r="G147" s="48">
        <f t="shared" si="7"/>
        <v>38.660457026878035</v>
      </c>
      <c r="H147" s="51"/>
      <c r="I147" s="51"/>
      <c r="J147" s="51"/>
    </row>
    <row r="148" spans="1:10" ht="13.5" customHeight="1" x14ac:dyDescent="0.2">
      <c r="A148" s="82"/>
      <c r="B148" s="77" t="s">
        <v>11</v>
      </c>
      <c r="C148" s="44">
        <v>211989.10000000003</v>
      </c>
      <c r="D148" s="48">
        <f t="shared" si="3"/>
        <v>7.3451940680629102</v>
      </c>
      <c r="E148" s="48">
        <f>100*(SUM(C146:C148)/SUM(C134:C136)-1)</f>
        <v>34.81150780134827</v>
      </c>
      <c r="F148" s="48">
        <f t="shared" si="6"/>
        <v>26.784546872354497</v>
      </c>
      <c r="G148" s="48">
        <f t="shared" si="7"/>
        <v>36.087770533935903</v>
      </c>
      <c r="H148" s="51"/>
      <c r="I148" s="51"/>
      <c r="J148" s="51"/>
    </row>
    <row r="149" spans="1:10" ht="13.5" customHeight="1" x14ac:dyDescent="0.2">
      <c r="A149" s="82"/>
      <c r="B149" s="77" t="s">
        <v>12</v>
      </c>
      <c r="C149" s="44">
        <v>182396.1</v>
      </c>
      <c r="D149" s="48">
        <f t="shared" si="3"/>
        <v>-13.959680002415231</v>
      </c>
      <c r="E149" s="48">
        <f>100*(SUM(C146:C149)/SUM(C134:C137)-1)</f>
        <v>33.318328013663965</v>
      </c>
      <c r="F149" s="48">
        <f t="shared" si="6"/>
        <v>28.835989973181199</v>
      </c>
      <c r="G149" s="48">
        <f t="shared" si="7"/>
        <v>26.818356193624183</v>
      </c>
      <c r="H149" s="51"/>
      <c r="I149" s="51"/>
      <c r="J149" s="51"/>
    </row>
    <row r="150" spans="1:10" ht="13.5" customHeight="1" x14ac:dyDescent="0.2">
      <c r="A150" s="81"/>
      <c r="B150" s="78" t="s">
        <v>13</v>
      </c>
      <c r="C150" s="44">
        <v>197568.15</v>
      </c>
      <c r="D150" s="48">
        <f t="shared" si="3"/>
        <v>8.3181877244085776</v>
      </c>
      <c r="E150" s="48">
        <f>100*(SUM(C146:C150)/SUM(C134:C138)-1)</f>
        <v>38.875444896447632</v>
      </c>
      <c r="F150" s="48">
        <f t="shared" si="6"/>
        <v>65.201686876127837</v>
      </c>
      <c r="G150" s="48">
        <f t="shared" si="7"/>
        <v>27.750582464502969</v>
      </c>
      <c r="H150" s="51"/>
      <c r="I150" s="51"/>
      <c r="J150" s="51"/>
    </row>
    <row r="151" spans="1:10" ht="13.5" customHeight="1" x14ac:dyDescent="0.2">
      <c r="A151" s="145">
        <v>2022</v>
      </c>
      <c r="B151" s="78" t="s">
        <v>14</v>
      </c>
      <c r="C151" s="44">
        <v>192199.15000000002</v>
      </c>
      <c r="D151" s="48">
        <f t="shared" si="3"/>
        <v>-2.7175432882273642</v>
      </c>
      <c r="E151" s="48">
        <f>100*(SUM(C146:C151)/SUM(C134:C139)-1)</f>
        <v>37.788688627377987</v>
      </c>
      <c r="F151" s="48">
        <f t="shared" si="6"/>
        <v>32.642560672507685</v>
      </c>
      <c r="G151" s="48">
        <f t="shared" si="7"/>
        <v>28.597805980824109</v>
      </c>
      <c r="H151" s="51"/>
      <c r="I151" s="51"/>
      <c r="J151" s="51"/>
    </row>
    <row r="152" spans="1:10" ht="13.5" customHeight="1" x14ac:dyDescent="0.2">
      <c r="A152" s="82"/>
      <c r="B152" s="77" t="s">
        <v>15</v>
      </c>
      <c r="C152" s="44">
        <v>202258.81</v>
      </c>
      <c r="D152" s="48">
        <f t="shared" si="3"/>
        <v>5.2339773615023732</v>
      </c>
      <c r="E152" s="48">
        <f>100*(SUM(C146:C152)/SUM(C134:C140)-1)</f>
        <v>35.713283563880616</v>
      </c>
      <c r="F152" s="48">
        <f t="shared" si="6"/>
        <v>25.049691562682106</v>
      </c>
      <c r="G152" s="48">
        <f t="shared" si="7"/>
        <v>29.044036321536957</v>
      </c>
      <c r="H152" s="51"/>
      <c r="I152" s="51"/>
      <c r="J152" s="51"/>
    </row>
    <row r="153" spans="1:10" ht="13.5" customHeight="1" x14ac:dyDescent="0.2">
      <c r="A153" s="82"/>
      <c r="B153" s="77" t="s">
        <v>16</v>
      </c>
      <c r="C153" s="44">
        <v>223536.78</v>
      </c>
      <c r="D153" s="48">
        <f t="shared" si="3"/>
        <v>10.520169677652124</v>
      </c>
      <c r="E153" s="48">
        <f>100*(SUM(C146:C153)/SUM(C134:C141)-1)</f>
        <v>36.226585586247204</v>
      </c>
      <c r="F153" s="48">
        <f t="shared" si="6"/>
        <v>39.404618084902189</v>
      </c>
      <c r="G153" s="48">
        <f t="shared" si="7"/>
        <v>30.749015729586461</v>
      </c>
      <c r="H153" s="51"/>
      <c r="I153" s="51"/>
      <c r="J153" s="51"/>
    </row>
    <row r="154" spans="1:10" ht="13.5" customHeight="1" x14ac:dyDescent="0.2">
      <c r="A154" s="81"/>
      <c r="B154" s="77" t="s">
        <v>17</v>
      </c>
      <c r="C154" s="44">
        <v>221450.35</v>
      </c>
      <c r="D154" s="48">
        <f t="shared" si="3"/>
        <v>-0.93337212784401213</v>
      </c>
      <c r="E154" s="48">
        <f>100*(SUM(C146:C154)/SUM(C134:C142)-1)</f>
        <v>34.606481283427513</v>
      </c>
      <c r="F154" s="48">
        <f t="shared" si="6"/>
        <v>24.134221926301102</v>
      </c>
      <c r="G154" s="48">
        <f t="shared" si="7"/>
        <v>30.949059246785882</v>
      </c>
      <c r="H154" s="51"/>
      <c r="I154" s="51"/>
      <c r="J154" s="51"/>
    </row>
    <row r="155" spans="1:10" ht="13.5" customHeight="1" x14ac:dyDescent="0.2">
      <c r="A155" s="82"/>
      <c r="B155" s="77" t="s">
        <v>18</v>
      </c>
      <c r="C155" s="44">
        <v>217698.34499999997</v>
      </c>
      <c r="D155" s="48">
        <f t="shared" si="3"/>
        <v>-1.6942872296205613</v>
      </c>
      <c r="E155" s="48">
        <f>100*(SUM(C146:C155)/SUM(C134:C143)-1)</f>
        <v>33.816706089613668</v>
      </c>
      <c r="F155" s="48">
        <f t="shared" si="6"/>
        <v>27.650419895087786</v>
      </c>
      <c r="G155" s="48">
        <f t="shared" si="7"/>
        <v>32.352207203414054</v>
      </c>
      <c r="H155" s="51"/>
      <c r="I155" s="51"/>
      <c r="J155" s="51"/>
    </row>
    <row r="156" spans="1:10" ht="13.5" customHeight="1" x14ac:dyDescent="0.2">
      <c r="A156" s="82"/>
      <c r="B156" s="77" t="s">
        <v>19</v>
      </c>
      <c r="C156" s="44">
        <v>213796.24</v>
      </c>
      <c r="D156" s="48">
        <f t="shared" si="3"/>
        <v>-1.7924366857267504</v>
      </c>
      <c r="E156" s="48">
        <f>100*(SUM(C146:C156)/SUM(C134:C144)-1)</f>
        <v>33.401881241149553</v>
      </c>
      <c r="F156" s="48">
        <f t="shared" si="6"/>
        <v>29.624045520836596</v>
      </c>
      <c r="G156" s="48">
        <f t="shared" si="7"/>
        <v>32.923032688152752</v>
      </c>
      <c r="H156" s="51"/>
      <c r="I156" s="51"/>
      <c r="J156" s="51"/>
    </row>
    <row r="157" spans="1:10" ht="13.5" customHeight="1" x14ac:dyDescent="0.2">
      <c r="A157" s="143"/>
      <c r="B157" s="77" t="s">
        <v>20</v>
      </c>
      <c r="C157" s="44">
        <v>207882.40000000002</v>
      </c>
      <c r="D157" s="48">
        <f t="shared" si="3"/>
        <v>-2.7661103862256731</v>
      </c>
      <c r="E157" s="48">
        <f>100*(SUM(C146:C157)/SUM(C134:C145)-1)</f>
        <v>32.996756456937092</v>
      </c>
      <c r="F157" s="48">
        <f t="shared" si="6"/>
        <v>28.812031187368792</v>
      </c>
      <c r="G157" s="48">
        <f t="shared" si="7"/>
        <v>32.996756456937092</v>
      </c>
      <c r="H157" s="51"/>
      <c r="I157" s="51"/>
      <c r="J157" s="51"/>
    </row>
    <row r="158" spans="1:10" ht="13.5" customHeight="1" x14ac:dyDescent="0.2">
      <c r="A158" s="201">
        <v>2023</v>
      </c>
      <c r="B158" s="77" t="s">
        <v>9</v>
      </c>
      <c r="C158" s="44">
        <v>169731</v>
      </c>
      <c r="D158" s="48">
        <f t="shared" si="3"/>
        <v>-18.352395392779776</v>
      </c>
      <c r="E158" s="48">
        <f>100*(SUM(C158)/SUM(C146)-1)</f>
        <v>3.8412342773043395</v>
      </c>
      <c r="F158" s="48">
        <f t="shared" si="6"/>
        <v>3.8412342773043395</v>
      </c>
      <c r="G158" s="48">
        <f t="shared" si="7"/>
        <v>29.565319985049964</v>
      </c>
      <c r="H158" s="148"/>
      <c r="I158" s="51"/>
      <c r="J158" s="51"/>
    </row>
    <row r="159" spans="1:10" ht="13.5" customHeight="1" x14ac:dyDescent="0.2">
      <c r="A159" s="202"/>
      <c r="B159" s="77" t="s">
        <v>10</v>
      </c>
      <c r="C159" s="44">
        <v>205329.25</v>
      </c>
      <c r="D159" s="48">
        <f t="shared" si="3"/>
        <v>20.973334276001431</v>
      </c>
      <c r="E159" s="48">
        <f>100*(SUM(C158:C159)/SUM(C146:C147)-1)</f>
        <v>3.9132398999534468</v>
      </c>
      <c r="F159" s="48">
        <f t="shared" si="6"/>
        <v>3.9728372312529459</v>
      </c>
      <c r="G159" s="48">
        <f t="shared" si="7"/>
        <v>26.625092260803473</v>
      </c>
      <c r="H159" s="148"/>
      <c r="I159" s="51"/>
      <c r="J159" s="51"/>
    </row>
    <row r="160" spans="1:10" ht="13.5" customHeight="1" x14ac:dyDescent="0.2">
      <c r="A160" s="202"/>
      <c r="B160" s="77" t="s">
        <v>11</v>
      </c>
      <c r="C160" s="44">
        <v>225706.5</v>
      </c>
      <c r="D160" s="48">
        <f t="shared" si="3"/>
        <v>9.9241827455172515</v>
      </c>
      <c r="E160" s="48">
        <f>100*(SUM(C158:C160)/SUM(C146:C148)-1)</f>
        <v>4.8595692427906512</v>
      </c>
      <c r="F160" s="48">
        <f t="shared" si="6"/>
        <v>6.470804395131613</v>
      </c>
      <c r="G160" s="48">
        <f t="shared" si="7"/>
        <v>24.449784880095304</v>
      </c>
      <c r="H160" s="148"/>
      <c r="I160" s="51"/>
      <c r="J160" s="51"/>
    </row>
    <row r="161" spans="1:10" ht="13.5" customHeight="1" x14ac:dyDescent="0.2">
      <c r="A161" s="202"/>
      <c r="B161" s="77" t="s">
        <v>12</v>
      </c>
      <c r="C161" s="44">
        <v>192934.44999999998</v>
      </c>
      <c r="D161" s="48">
        <f t="shared" si="3"/>
        <v>-14.519763498171301</v>
      </c>
      <c r="E161" s="48">
        <f>100*(SUM(C158:C161)/SUM(C146:C149)-1)</f>
        <v>5.0812875413155378</v>
      </c>
      <c r="F161" s="48">
        <f t="shared" si="6"/>
        <v>5.7777277036076935</v>
      </c>
      <c r="G161" s="48">
        <f t="shared" si="7"/>
        <v>22.453580032637777</v>
      </c>
      <c r="H161" s="148"/>
      <c r="I161" s="51"/>
      <c r="J161" s="51"/>
    </row>
    <row r="162" spans="1:10" ht="13.5" customHeight="1" x14ac:dyDescent="0.2">
      <c r="A162" s="202"/>
      <c r="B162" s="77" t="s">
        <v>13</v>
      </c>
      <c r="C162" s="44">
        <v>226609.31</v>
      </c>
      <c r="D162" s="48">
        <f t="shared" si="3"/>
        <v>17.454042033447116</v>
      </c>
      <c r="E162" s="48">
        <f>100*(SUM(C158:C162)/SUM(C146:C150)-1)</f>
        <v>7.0754492985129591</v>
      </c>
      <c r="F162" s="48">
        <f t="shared" si="6"/>
        <v>14.69931261693751</v>
      </c>
      <c r="G162" s="48">
        <f t="shared" si="7"/>
        <v>19.282275672245007</v>
      </c>
      <c r="H162" s="148"/>
      <c r="I162" s="51"/>
      <c r="J162" s="51"/>
    </row>
    <row r="163" spans="1:10" ht="13.5" customHeight="1" x14ac:dyDescent="0.2">
      <c r="A163" s="202"/>
      <c r="B163" s="77" t="s">
        <v>14</v>
      </c>
      <c r="C163" s="44">
        <v>225957.8</v>
      </c>
      <c r="D163" s="48">
        <f t="shared" si="3"/>
        <v>-0.28750363345619867</v>
      </c>
      <c r="E163" s="48">
        <f>100*(SUM(C158:C163)/SUM(C146:C151)-1)</f>
        <v>8.8359854748689024</v>
      </c>
      <c r="F163" s="48">
        <f t="shared" si="6"/>
        <v>17.564411705254667</v>
      </c>
      <c r="G163" s="48">
        <f t="shared" si="7"/>
        <v>18.224567004875603</v>
      </c>
      <c r="H163" s="148"/>
      <c r="I163" s="51"/>
      <c r="J163" s="51"/>
    </row>
    <row r="164" spans="1:10" ht="13.5" customHeight="1" x14ac:dyDescent="0.2">
      <c r="A164" s="202"/>
      <c r="B164" s="77" t="s">
        <v>15</v>
      </c>
      <c r="C164" s="44">
        <v>223189.4</v>
      </c>
      <c r="D164" s="48">
        <f t="shared" si="3"/>
        <v>-1.2251845256061045</v>
      </c>
      <c r="E164" s="48">
        <f>100*(SUM(C158:C164)/SUM(C146:C152)-1)</f>
        <v>9.063026490564674</v>
      </c>
      <c r="F164" s="48">
        <f t="shared" si="6"/>
        <v>10.348419433497114</v>
      </c>
      <c r="G164" s="48">
        <f t="shared" si="7"/>
        <v>16.989116671713344</v>
      </c>
      <c r="H164" s="148"/>
      <c r="I164" s="51"/>
      <c r="J164" s="51"/>
    </row>
    <row r="165" spans="1:10" ht="13.5" customHeight="1" x14ac:dyDescent="0.2">
      <c r="A165" s="202"/>
      <c r="B165" s="77" t="s">
        <v>16</v>
      </c>
      <c r="C165" s="44">
        <v>241770.16999450681</v>
      </c>
      <c r="D165" s="48">
        <f t="shared" si="3"/>
        <v>8.3251131077492158</v>
      </c>
      <c r="E165" s="48">
        <f>100*(SUM(C158:C165)/SUM(C146:C153)-1)</f>
        <v>8.9340667756163672</v>
      </c>
      <c r="F165" s="48">
        <f t="shared" si="6"/>
        <v>8.1567740192494576</v>
      </c>
      <c r="G165" s="48">
        <f t="shared" si="7"/>
        <v>14.509887121221364</v>
      </c>
      <c r="H165" s="148"/>
      <c r="I165" s="51"/>
      <c r="J165" s="51"/>
    </row>
    <row r="166" spans="1:10" ht="13.5" customHeight="1" x14ac:dyDescent="0.2">
      <c r="A166" s="202"/>
      <c r="B166" s="77" t="s">
        <v>17</v>
      </c>
      <c r="C166" s="44">
        <v>248772.6</v>
      </c>
      <c r="D166" s="48">
        <f t="shared" ref="D166:D170" si="8">100*(C166/C165-1)</f>
        <v>2.8963167812027013</v>
      </c>
      <c r="E166" s="48">
        <f>100*(SUM(C158:C166)/SUM(C146:C154)-1)</f>
        <v>9.3546204321306661</v>
      </c>
      <c r="F166" s="48">
        <f t="shared" ref="F166:F170" si="9">100*(C166/C154-1)</f>
        <v>12.337867156227112</v>
      </c>
      <c r="G166" s="48">
        <f t="shared" ref="G166:G170" si="10">100*(SUM(C155:C166)/SUM(C143:C154)-1)</f>
        <v>13.54975288412701</v>
      </c>
      <c r="H166" s="148"/>
      <c r="I166" s="51"/>
      <c r="J166" s="51"/>
    </row>
    <row r="167" spans="1:10" ht="13.5" customHeight="1" x14ac:dyDescent="0.2">
      <c r="A167" s="202"/>
      <c r="B167" s="77" t="s">
        <v>18</v>
      </c>
      <c r="C167" s="44">
        <v>239775.06</v>
      </c>
      <c r="D167" s="48">
        <f t="shared" si="8"/>
        <v>-3.6167729082704492</v>
      </c>
      <c r="E167" s="48">
        <f>100*(SUM(C158:C167)/SUM(C146:C155)-1)</f>
        <v>9.4397862654971973</v>
      </c>
      <c r="F167" s="48">
        <f t="shared" si="9"/>
        <v>10.140965931550848</v>
      </c>
      <c r="G167" s="48">
        <f t="shared" si="10"/>
        <v>12.202845066629585</v>
      </c>
      <c r="H167" s="148"/>
      <c r="I167" s="51"/>
      <c r="J167" s="51"/>
    </row>
    <row r="168" spans="1:10" ht="13.5" customHeight="1" x14ac:dyDescent="0.2">
      <c r="A168" s="202"/>
      <c r="B168" s="77" t="s">
        <v>19</v>
      </c>
      <c r="C168" s="44">
        <v>229884.19</v>
      </c>
      <c r="D168" s="48">
        <f t="shared" si="8"/>
        <v>-4.125062047737571</v>
      </c>
      <c r="E168" s="48">
        <f>100*(SUM(C158:C168)/SUM(C146:C156)-1)</f>
        <v>9.25569125966339</v>
      </c>
      <c r="F168" s="48">
        <f t="shared" si="9"/>
        <v>7.5248984734249902</v>
      </c>
      <c r="G168" s="48">
        <f t="shared" si="10"/>
        <v>10.578879555894694</v>
      </c>
      <c r="H168" s="148"/>
      <c r="I168" s="51"/>
      <c r="J168" s="51"/>
    </row>
    <row r="169" spans="1:10" ht="13.5" customHeight="1" x14ac:dyDescent="0.2">
      <c r="A169" s="203"/>
      <c r="B169" s="77" t="s">
        <v>20</v>
      </c>
      <c r="C169" s="44">
        <v>195243.29999999978</v>
      </c>
      <c r="D169" s="48">
        <f t="shared" si="8"/>
        <v>-15.068844012282979</v>
      </c>
      <c r="E169" s="48">
        <f>100*(SUM(C158:C169)/SUM(C146:C157)-1)</f>
        <v>7.9446782289299467</v>
      </c>
      <c r="F169" s="48">
        <f t="shared" si="9"/>
        <v>-6.0799278823028047</v>
      </c>
      <c r="G169" s="48">
        <f t="shared" si="10"/>
        <v>7.9446782289299467</v>
      </c>
      <c r="H169" s="148"/>
      <c r="I169" s="51"/>
      <c r="J169" s="51"/>
    </row>
    <row r="170" spans="1:10" ht="13.5" customHeight="1" x14ac:dyDescent="0.2">
      <c r="A170" s="201">
        <v>2024</v>
      </c>
      <c r="B170" s="77" t="s">
        <v>9</v>
      </c>
      <c r="C170" s="44">
        <v>161183.94999999978</v>
      </c>
      <c r="D170" s="48">
        <f t="shared" si="8"/>
        <v>-17.444567880178241</v>
      </c>
      <c r="E170" s="48">
        <f>100*(SUM(C170)/SUM(C158)-1)</f>
        <v>-5.0356446376915383</v>
      </c>
      <c r="F170" s="48">
        <f t="shared" si="9"/>
        <v>-5.0356446376915383</v>
      </c>
      <c r="G170" s="48">
        <f t="shared" si="10"/>
        <v>7.3161090416094199</v>
      </c>
      <c r="H170" s="148"/>
      <c r="I170" s="51"/>
      <c r="J170" s="51"/>
    </row>
    <row r="171" spans="1:10" ht="13.5" customHeight="1" x14ac:dyDescent="0.2">
      <c r="A171" s="202"/>
      <c r="B171" s="77" t="s">
        <v>10</v>
      </c>
      <c r="C171" s="44">
        <v>220179.50999999992</v>
      </c>
      <c r="D171" s="48">
        <f t="shared" ref="D171:D183" si="11">100*(C171/C170-1)</f>
        <v>36.601386180199839</v>
      </c>
      <c r="E171" s="48">
        <f>100*(SUM(C170:C171)/SUM(C158:C159)-1)</f>
        <v>1.6805859858515237</v>
      </c>
      <c r="F171" s="48">
        <f t="shared" ref="F171:F183" si="12">100*(C171/C159-1)</f>
        <v>7.2324133069204377</v>
      </c>
      <c r="G171" s="48">
        <f t="shared" ref="G171:G183" si="13">100*(SUM(C160:C171)/SUM(C148:C159)-1)</f>
        <v>7.5790277690877872</v>
      </c>
      <c r="H171" s="148"/>
      <c r="I171" s="51"/>
      <c r="J171" s="51"/>
    </row>
    <row r="172" spans="1:10" ht="13.5" customHeight="1" x14ac:dyDescent="0.2">
      <c r="A172" s="202"/>
      <c r="B172" s="77" t="s">
        <v>11</v>
      </c>
      <c r="C172" s="44">
        <v>205392.46</v>
      </c>
      <c r="D172" s="48">
        <f t="shared" si="11"/>
        <v>-6.715906489209611</v>
      </c>
      <c r="E172" s="48">
        <f>100*(SUM(C170:C172)/SUM(C158:C160)-1)</f>
        <v>-2.3321580297179123</v>
      </c>
      <c r="F172" s="48">
        <f t="shared" si="12"/>
        <v>-9.0002015892320379</v>
      </c>
      <c r="G172" s="48">
        <f t="shared" si="13"/>
        <v>6.1531148293885174</v>
      </c>
      <c r="H172" s="148"/>
      <c r="I172" s="51"/>
      <c r="J172" s="51"/>
    </row>
    <row r="173" spans="1:10" ht="13.5" customHeight="1" x14ac:dyDescent="0.2">
      <c r="A173" s="202"/>
      <c r="B173" s="77" t="s">
        <v>12</v>
      </c>
      <c r="C173" s="44">
        <v>217362.3</v>
      </c>
      <c r="D173" s="48">
        <f t="shared" si="11"/>
        <v>5.8277893940215764</v>
      </c>
      <c r="E173" s="48">
        <f>100*(SUM(C170:C173)/SUM(C158:C161)-1)</f>
        <v>1.3124611629665939</v>
      </c>
      <c r="F173" s="48">
        <f t="shared" si="12"/>
        <v>12.661217320183106</v>
      </c>
      <c r="G173" s="48">
        <f t="shared" si="13"/>
        <v>6.6891704218804637</v>
      </c>
      <c r="H173" s="148"/>
      <c r="I173" s="51"/>
      <c r="J173" s="51"/>
    </row>
    <row r="174" spans="1:10" ht="13.5" customHeight="1" x14ac:dyDescent="0.2">
      <c r="A174" s="202"/>
      <c r="B174" s="77" t="s">
        <v>13</v>
      </c>
      <c r="C174" s="44">
        <v>223088.79000000004</v>
      </c>
      <c r="D174" s="48">
        <f>100*(C174/C173-1)</f>
        <v>2.6345368999132202</v>
      </c>
      <c r="E174" s="48">
        <f>100*(SUM(C170:C174)/SUM(C158:C162)-1)</f>
        <v>0.67592168584049706</v>
      </c>
      <c r="F174" s="48">
        <f t="shared" si="12"/>
        <v>-1.5535637083930798</v>
      </c>
      <c r="G174" s="48">
        <f t="shared" si="13"/>
        <v>5.3085196756179842</v>
      </c>
      <c r="H174" s="148"/>
      <c r="I174" s="51"/>
      <c r="J174" s="51"/>
    </row>
    <row r="175" spans="1:10" ht="13.5" customHeight="1" x14ac:dyDescent="0.2">
      <c r="A175" s="202"/>
      <c r="B175" s="77" t="s">
        <v>14</v>
      </c>
      <c r="C175" s="44">
        <v>223303.99</v>
      </c>
      <c r="D175" s="48">
        <f t="shared" si="11"/>
        <v>9.646383397388103E-2</v>
      </c>
      <c r="E175" s="48">
        <f>100*(SUM(C170:C175)/SUM(C158:C163)-1)</f>
        <v>0.340431507882899</v>
      </c>
      <c r="F175" s="48">
        <f t="shared" si="12"/>
        <v>-1.174471516362785</v>
      </c>
      <c r="G175" s="48">
        <f t="shared" si="13"/>
        <v>3.8001823238377863</v>
      </c>
      <c r="H175" s="148"/>
      <c r="I175" s="51"/>
      <c r="J175" s="51"/>
    </row>
    <row r="176" spans="1:10" ht="13.5" customHeight="1" x14ac:dyDescent="0.2">
      <c r="A176" s="202"/>
      <c r="B176" s="77" t="s">
        <v>15</v>
      </c>
      <c r="C176" s="44">
        <v>248192.62999999998</v>
      </c>
      <c r="D176" s="48">
        <f t="shared" si="11"/>
        <v>11.145631567084834</v>
      </c>
      <c r="E176" s="48">
        <f>100*(SUM(C170:C176)/SUM(C158:C164)-1)</f>
        <v>1.9902525810014504</v>
      </c>
      <c r="F176" s="48">
        <f t="shared" si="12"/>
        <v>11.202696006172319</v>
      </c>
      <c r="G176" s="48">
        <f t="shared" si="13"/>
        <v>3.9285091862078847</v>
      </c>
      <c r="H176" s="148"/>
      <c r="I176" s="51"/>
      <c r="J176" s="51"/>
    </row>
    <row r="177" spans="1:10" ht="13.5" customHeight="1" x14ac:dyDescent="0.2">
      <c r="A177" s="202"/>
      <c r="B177" s="77" t="s">
        <v>16</v>
      </c>
      <c r="C177" s="44">
        <v>247441.25999999998</v>
      </c>
      <c r="D177" s="48">
        <f t="shared" si="11"/>
        <v>-0.30273662840029081</v>
      </c>
      <c r="E177" s="48">
        <f>100*(SUM(C170:C177)/SUM(C158:C165)-1)</f>
        <v>2.0404652363193776</v>
      </c>
      <c r="F177" s="48">
        <f t="shared" si="12"/>
        <v>2.3456533143116909</v>
      </c>
      <c r="G177" s="48">
        <f t="shared" si="13"/>
        <v>3.4122449819056433</v>
      </c>
      <c r="H177" s="148"/>
      <c r="I177" s="51"/>
      <c r="J177" s="51"/>
    </row>
    <row r="178" spans="1:10" ht="13.5" customHeight="1" x14ac:dyDescent="0.2">
      <c r="A178" s="202"/>
      <c r="B178" s="77" t="s">
        <v>17</v>
      </c>
      <c r="C178" s="44">
        <v>223099.39999999997</v>
      </c>
      <c r="D178" s="48">
        <f t="shared" si="11"/>
        <v>-9.8374296994769637</v>
      </c>
      <c r="E178" s="48">
        <f>100*(SUM(C170:C178)/SUM(C158:C166)-1)</f>
        <v>0.47162284396575771</v>
      </c>
      <c r="F178" s="48">
        <f t="shared" si="12"/>
        <v>-10.319946810862623</v>
      </c>
      <c r="G178" s="48">
        <f t="shared" si="13"/>
        <v>1.337603925313946</v>
      </c>
      <c r="H178" s="148"/>
      <c r="I178" s="51"/>
      <c r="J178" s="51"/>
    </row>
    <row r="179" spans="1:10" ht="13.5" customHeight="1" x14ac:dyDescent="0.2">
      <c r="A179" s="202"/>
      <c r="B179" s="77" t="s">
        <v>18</v>
      </c>
      <c r="C179" s="44">
        <v>251181.39999999991</v>
      </c>
      <c r="D179" s="48">
        <f>100*(C179/C178-1)</f>
        <v>12.58721448825051</v>
      </c>
      <c r="E179" s="48">
        <f>100*(SUM(C170:C179)/SUM(C158:C167)-1)</f>
        <v>0.93873895904599269</v>
      </c>
      <c r="F179" s="48">
        <f t="shared" si="12"/>
        <v>4.7571002588842726</v>
      </c>
      <c r="G179" s="48">
        <f t="shared" si="13"/>
        <v>0.91929892154520854</v>
      </c>
      <c r="H179" s="148"/>
      <c r="I179" s="51"/>
      <c r="J179" s="51"/>
    </row>
    <row r="180" spans="1:10" ht="13.5" customHeight="1" x14ac:dyDescent="0.2">
      <c r="A180" s="202"/>
      <c r="B180" s="77" t="s">
        <v>19</v>
      </c>
      <c r="C180" s="44">
        <v>234745.99999999977</v>
      </c>
      <c r="D180" s="48">
        <f t="shared" si="11"/>
        <v>-6.5432392685127798</v>
      </c>
      <c r="E180" s="48">
        <f>100*(SUM(C170:C180)/SUM(C158:C168)-1)</f>
        <v>1.05002193066559</v>
      </c>
      <c r="F180" s="48">
        <f t="shared" si="12"/>
        <v>2.1148953305574203</v>
      </c>
      <c r="G180" s="48">
        <f t="shared" si="13"/>
        <v>0.48806272548600482</v>
      </c>
      <c r="H180" s="148"/>
      <c r="I180" s="51"/>
      <c r="J180" s="51"/>
    </row>
    <row r="181" spans="1:10" ht="13.5" customHeight="1" x14ac:dyDescent="0.2">
      <c r="A181" s="203"/>
      <c r="B181" s="77" t="s">
        <v>20</v>
      </c>
      <c r="C181" s="44">
        <v>220768.87899999999</v>
      </c>
      <c r="D181" s="48">
        <f t="shared" si="11"/>
        <v>-5.9541466095268003</v>
      </c>
      <c r="E181" s="48">
        <f>100*(SUM(C170:C181)/SUM(C158:C169)-1)</f>
        <v>1.9443590266875477</v>
      </c>
      <c r="F181" s="48">
        <f t="shared" si="12"/>
        <v>13.073728522310478</v>
      </c>
      <c r="G181" s="48">
        <f t="shared" si="13"/>
        <v>1.9443590266875477</v>
      </c>
      <c r="H181" s="148"/>
      <c r="I181" s="51"/>
      <c r="J181" s="51"/>
    </row>
    <row r="182" spans="1:10" ht="13.5" customHeight="1" x14ac:dyDescent="0.2">
      <c r="A182" s="201">
        <v>2025</v>
      </c>
      <c r="B182" s="77" t="s">
        <v>9</v>
      </c>
      <c r="C182" s="44">
        <v>187965.44</v>
      </c>
      <c r="D182" s="48">
        <f t="shared" si="11"/>
        <v>-14.85872426792546</v>
      </c>
      <c r="E182" s="48">
        <f>100*(SUM(C182)/SUM(C170)-1)</f>
        <v>16.615481876452499</v>
      </c>
      <c r="F182" s="48">
        <f>100*(C182/C170-1)</f>
        <v>16.615481876452499</v>
      </c>
      <c r="G182" s="48">
        <f>100*(SUM(C171:C182)/SUM(C159:C170)-1)</f>
        <v>3.3010064251911997</v>
      </c>
      <c r="H182" s="148"/>
      <c r="I182" s="51"/>
      <c r="J182" s="51"/>
    </row>
    <row r="183" spans="1:10" ht="13.5" customHeight="1" x14ac:dyDescent="0.2">
      <c r="A183" s="202"/>
      <c r="B183" s="77" t="s">
        <v>10</v>
      </c>
      <c r="C183" s="44">
        <v>242968.89999999994</v>
      </c>
      <c r="D183" s="48">
        <f t="shared" si="11"/>
        <v>29.26253890076811</v>
      </c>
      <c r="E183" s="48">
        <f>100*(SUM(C182:C183)/SUM(C170:C171)-1)</f>
        <v>12.998329729859348</v>
      </c>
      <c r="F183" s="48">
        <f t="shared" si="12"/>
        <v>10.350368206378512</v>
      </c>
      <c r="G183" s="48">
        <f t="shared" si="13"/>
        <v>3.5841055547850331</v>
      </c>
      <c r="H183" s="148"/>
      <c r="I183" s="51"/>
      <c r="J183" s="51"/>
    </row>
    <row r="184" spans="1:10" ht="13.5" customHeight="1" x14ac:dyDescent="0.2">
      <c r="A184" s="202"/>
      <c r="B184" s="77" t="s">
        <v>11</v>
      </c>
      <c r="C184" s="44">
        <v>250174.71999999991</v>
      </c>
      <c r="D184" s="48">
        <f t="shared" ref="D184:D186" si="14">100*(C184/C183-1)</f>
        <v>2.9657375902841787</v>
      </c>
      <c r="E184" s="48">
        <f>100*(SUM(C182:C184)/SUM(C170:C172)-1)</f>
        <v>16.080475165891841</v>
      </c>
      <c r="F184" s="48">
        <f t="shared" ref="F184:F186" si="15">100*(C184/C172-1)</f>
        <v>21.803263858858269</v>
      </c>
      <c r="G184" s="48">
        <f t="shared" ref="G184:G186" si="16">100*(SUM(C173:C184)/SUM(C161:C172)-1)</f>
        <v>6.1052504965861232</v>
      </c>
      <c r="H184" s="148"/>
      <c r="I184" s="51"/>
      <c r="J184" s="51"/>
    </row>
    <row r="185" spans="1:10" ht="13.5" customHeight="1" x14ac:dyDescent="0.2">
      <c r="A185" s="202"/>
      <c r="B185" s="77" t="s">
        <v>12</v>
      </c>
      <c r="C185" s="44">
        <v>236167.2</v>
      </c>
      <c r="D185" s="48">
        <f t="shared" si="14"/>
        <v>-5.5990949045530698</v>
      </c>
      <c r="E185" s="48">
        <f>100*(SUM(C182:C185)/SUM(C170:C173)-1)</f>
        <v>14.072313894342559</v>
      </c>
      <c r="F185" s="48">
        <f t="shared" si="15"/>
        <v>8.651408270891503</v>
      </c>
      <c r="G185" s="48">
        <f t="shared" si="16"/>
        <v>5.8352896835363266</v>
      </c>
      <c r="H185" s="148"/>
      <c r="I185" s="51"/>
      <c r="J185" s="51"/>
    </row>
    <row r="186" spans="1:10" ht="13.5" customHeight="1" x14ac:dyDescent="0.2">
      <c r="A186" s="202"/>
      <c r="B186" s="77" t="s">
        <v>13</v>
      </c>
      <c r="C186" s="44">
        <v>261006.86999999988</v>
      </c>
      <c r="D186" s="48">
        <f t="shared" si="14"/>
        <v>10.517832281536066</v>
      </c>
      <c r="E186" s="48">
        <f>100*(SUM($C$182:C186)/SUM($C$170:C174)-1)</f>
        <v>14.707465830086175</v>
      </c>
      <c r="F186" s="48">
        <f t="shared" si="15"/>
        <v>16.996855825879841</v>
      </c>
      <c r="G186" s="48">
        <f t="shared" si="16"/>
        <v>7.4176302860689658</v>
      </c>
      <c r="H186" s="148"/>
      <c r="I186" s="51"/>
      <c r="J186" s="51"/>
    </row>
    <row r="187" spans="1:10" ht="13.5" customHeight="1" x14ac:dyDescent="0.2">
      <c r="A187" s="202"/>
      <c r="B187" s="77" t="s">
        <v>14</v>
      </c>
      <c r="C187" s="44">
        <v>238831.2999999999</v>
      </c>
      <c r="D187" s="48">
        <f t="shared" ref="D187:D189" si="17">100*(C187/C186-1)</f>
        <v>-8.4961633385358777</v>
      </c>
      <c r="E187" s="48">
        <f>100*(SUM($C$182:C187)/SUM($C$170:C175)-1)</f>
        <v>13.322828027902167</v>
      </c>
      <c r="F187" s="48">
        <f t="shared" ref="F187:F189" si="18">100*(C187/C175-1)</f>
        <v>6.9534404647225045</v>
      </c>
      <c r="G187" s="48">
        <f t="shared" ref="G187:G189" si="19">100*(SUM(C176:C187)/SUM(C164:C175)-1)</f>
        <v>8.1166394613509283</v>
      </c>
      <c r="H187" s="148"/>
      <c r="I187" s="51"/>
      <c r="J187" s="51"/>
    </row>
    <row r="188" spans="1:10" ht="13.5" customHeight="1" x14ac:dyDescent="0.2">
      <c r="A188" s="202"/>
      <c r="B188" s="77" t="s">
        <v>15</v>
      </c>
      <c r="C188" s="44">
        <v>277812.29999999993</v>
      </c>
      <c r="D188" s="48">
        <f t="shared" si="17"/>
        <v>16.321562542263113</v>
      </c>
      <c r="E188" s="48">
        <f>100*(SUM($C$182:C188)/SUM($C$170:C176)-1)</f>
        <v>13.092855456685593</v>
      </c>
      <c r="F188" s="48">
        <f t="shared" si="18"/>
        <v>11.934145667419681</v>
      </c>
      <c r="G188" s="48">
        <f t="shared" si="19"/>
        <v>8.2141101766705304</v>
      </c>
      <c r="H188" s="148"/>
      <c r="I188" s="51"/>
      <c r="J188" s="51"/>
    </row>
    <row r="189" spans="1:10" ht="13.5" customHeight="1" x14ac:dyDescent="0.2">
      <c r="A189" s="202"/>
      <c r="B189" s="77" t="s">
        <v>16</v>
      </c>
      <c r="C189" s="44">
        <v>256871.01</v>
      </c>
      <c r="D189" s="48">
        <f t="shared" si="17"/>
        <v>-7.5379275863595385</v>
      </c>
      <c r="E189" s="48">
        <f>100*(SUM($C$182:C189)/SUM($C$170:C177)-1)</f>
        <v>11.777536399055633</v>
      </c>
      <c r="F189" s="48">
        <f t="shared" si="18"/>
        <v>3.8109044546572601</v>
      </c>
      <c r="G189" s="48">
        <f t="shared" si="19"/>
        <v>8.3379091692233445</v>
      </c>
      <c r="H189" s="148"/>
      <c r="I189" s="51"/>
      <c r="J189" s="51"/>
    </row>
    <row r="190" spans="1:10" ht="13.5" customHeight="1" x14ac:dyDescent="0.2">
      <c r="A190" s="202"/>
      <c r="B190" s="77" t="s">
        <v>17</v>
      </c>
      <c r="C190" s="44">
        <v>282533.8</v>
      </c>
      <c r="D190" s="48">
        <f t="shared" ref="D190" si="20">100*(C190/C189-1)</f>
        <v>9.9905357167396893</v>
      </c>
      <c r="E190" s="48">
        <f>100*(SUM($C$182:C190)/SUM($C$170:C178)-1)</f>
        <v>13.46136948808927</v>
      </c>
      <c r="F190" s="48">
        <f t="shared" ref="F190" si="21">100*(C190/C178-1)</f>
        <v>26.64032265438636</v>
      </c>
      <c r="G190" s="48">
        <f t="shared" ref="G190" si="22">100*(SUM(C179:C190)/SUM(C167:C178)-1)</f>
        <v>11.650109034923805</v>
      </c>
      <c r="H190" s="148"/>
      <c r="I190" s="51"/>
      <c r="J190" s="51"/>
    </row>
    <row r="191" spans="1:10" ht="13.5" customHeight="1" x14ac:dyDescent="0.2">
      <c r="A191" s="202"/>
      <c r="B191" s="77" t="s">
        <v>18</v>
      </c>
      <c r="C191" s="44">
        <v>286710.52</v>
      </c>
      <c r="D191" s="48">
        <f t="shared" ref="D191:D193" si="23">100*(C191/C190-1)</f>
        <v>1.4783080820772732</v>
      </c>
      <c r="E191" s="48">
        <f>100*(SUM($C$182:C191)/SUM($C$170:C179)-1)</f>
        <v>13.538681855189672</v>
      </c>
      <c r="F191" s="48">
        <f t="shared" ref="F191:F193" si="24">100*(C191/C179-1)</f>
        <v>14.144805308036389</v>
      </c>
      <c r="G191" s="48">
        <f t="shared" ref="G191:G193" si="25">100*(SUM(C180:C191)/SUM(C168:C179)-1)</f>
        <v>12.511703091147087</v>
      </c>
      <c r="H191" s="148"/>
      <c r="I191" s="51"/>
      <c r="J191" s="51"/>
    </row>
    <row r="192" spans="1:10" ht="13.5" customHeight="1" x14ac:dyDescent="0.2">
      <c r="A192" s="202"/>
      <c r="B192" s="77" t="s">
        <v>19</v>
      </c>
      <c r="C192" s="44">
        <v>243314.28</v>
      </c>
      <c r="D192" s="48">
        <f t="shared" si="23"/>
        <v>-15.135907813916283</v>
      </c>
      <c r="E192" s="48">
        <f>100*(SUM($C$182:C192)/SUM($C$170:C180)-1)</f>
        <v>12.59319872656237</v>
      </c>
      <c r="F192" s="48">
        <f t="shared" si="24"/>
        <v>3.6500217256099088</v>
      </c>
      <c r="G192" s="48">
        <f t="shared" si="25"/>
        <v>12.628597040948652</v>
      </c>
      <c r="H192" s="148"/>
      <c r="I192" s="51"/>
      <c r="J192" s="51"/>
    </row>
    <row r="193" spans="1:10" ht="13.5" customHeight="1" x14ac:dyDescent="0.2">
      <c r="A193" s="203"/>
      <c r="B193" s="77" t="s">
        <v>20</v>
      </c>
      <c r="C193" s="44">
        <v>211202.35</v>
      </c>
      <c r="D193" s="48">
        <f t="shared" si="23"/>
        <v>-13.197716960960937</v>
      </c>
      <c r="E193" s="48">
        <f>100*(SUM($C$182:C193)/SUM($C$170:C181)-1)</f>
        <v>11.196740483364586</v>
      </c>
      <c r="F193" s="48">
        <f t="shared" si="24"/>
        <v>-4.3332778801671523</v>
      </c>
      <c r="G193" s="48">
        <f t="shared" si="25"/>
        <v>11.196740483364586</v>
      </c>
      <c r="H193" s="148"/>
      <c r="I193" s="51"/>
      <c r="J193" s="51"/>
    </row>
    <row r="194" spans="1:10" ht="13.5" customHeight="1" x14ac:dyDescent="0.2">
      <c r="C194" s="51"/>
      <c r="D194" s="55"/>
      <c r="H194" s="51"/>
      <c r="I194" s="51"/>
      <c r="J194" s="51"/>
    </row>
    <row r="195" spans="1:10" ht="12.75" customHeight="1" x14ac:dyDescent="0.25">
      <c r="A195" s="135" t="s">
        <v>165</v>
      </c>
      <c r="F195" s="51"/>
      <c r="G195" s="52"/>
      <c r="H195" s="51"/>
      <c r="I195" s="51"/>
      <c r="J195" s="51"/>
    </row>
    <row r="196" spans="1:10" ht="12.75" customHeight="1" x14ac:dyDescent="0.25">
      <c r="A196" s="135" t="s">
        <v>171</v>
      </c>
      <c r="F196" s="51"/>
      <c r="G196" s="52"/>
      <c r="H196" s="51"/>
      <c r="I196" s="51"/>
      <c r="J196" s="51"/>
    </row>
    <row r="197" spans="1:10" ht="12.75" customHeight="1" x14ac:dyDescent="0.2">
      <c r="A197" s="161" t="s">
        <v>167</v>
      </c>
      <c r="B197" s="161"/>
      <c r="C197" s="161"/>
      <c r="D197" s="161"/>
      <c r="E197" s="161"/>
      <c r="F197" s="161"/>
      <c r="G197" s="161"/>
      <c r="H197" s="161"/>
    </row>
    <row r="198" spans="1:10" ht="12.75" customHeight="1" x14ac:dyDescent="0.2">
      <c r="A198" s="161"/>
      <c r="B198" s="161"/>
      <c r="C198" s="161"/>
      <c r="D198" s="161"/>
      <c r="E198" s="161"/>
      <c r="F198" s="161"/>
      <c r="G198" s="161"/>
      <c r="H198" s="161"/>
    </row>
    <row r="199" spans="1:10" ht="12.75" customHeight="1" x14ac:dyDescent="0.2">
      <c r="A199" s="161"/>
      <c r="B199" s="161"/>
      <c r="C199" s="161"/>
      <c r="D199" s="161"/>
      <c r="E199" s="161"/>
      <c r="F199" s="161"/>
      <c r="G199" s="161"/>
      <c r="H199" s="161"/>
    </row>
    <row r="201" spans="1:10" ht="12.75" customHeight="1" x14ac:dyDescent="0.2">
      <c r="C201" s="51"/>
    </row>
    <row r="202" spans="1:10" ht="12.75" customHeight="1" x14ac:dyDescent="0.2">
      <c r="C202" s="51"/>
      <c r="D202" s="51"/>
      <c r="E202" s="65"/>
    </row>
  </sheetData>
  <mergeCells count="26">
    <mergeCell ref="A2:G2"/>
    <mergeCell ref="A3:G3"/>
    <mergeCell ref="B12:B13"/>
    <mergeCell ref="C12:C13"/>
    <mergeCell ref="A4:G4"/>
    <mergeCell ref="A5:G5"/>
    <mergeCell ref="A7:G7"/>
    <mergeCell ref="D12:G12"/>
    <mergeCell ref="A8:G8"/>
    <mergeCell ref="A9:G9"/>
    <mergeCell ref="A12:A13"/>
    <mergeCell ref="A14:A25"/>
    <mergeCell ref="A86:A97"/>
    <mergeCell ref="A26:A37"/>
    <mergeCell ref="A38:A49"/>
    <mergeCell ref="A50:A61"/>
    <mergeCell ref="A197:H199"/>
    <mergeCell ref="A110:A121"/>
    <mergeCell ref="A98:A109"/>
    <mergeCell ref="A62:A73"/>
    <mergeCell ref="A74:A85"/>
    <mergeCell ref="A122:A133"/>
    <mergeCell ref="A134:A142"/>
    <mergeCell ref="A158:A169"/>
    <mergeCell ref="A170:A181"/>
    <mergeCell ref="A182:A193"/>
  </mergeCells>
  <phoneticPr fontId="22" type="noConversion"/>
  <pageMargins left="0.75" right="0.75" top="1" bottom="1"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758669ADFEF1745846598965420BD19" ma:contentTypeVersion="4" ma:contentTypeDescription="Crear nuevo documento." ma:contentTypeScope="" ma:versionID="47ee433dc7f20f3bc258e0ca85149762">
  <xsd:schema xmlns:xsd="http://www.w3.org/2001/XMLSchema" xmlns:xs="http://www.w3.org/2001/XMLSchema" xmlns:p="http://schemas.microsoft.com/office/2006/metadata/properties" xmlns:ns2="564179b0-c934-486a-9a07-04f0e262129f" targetNamespace="http://schemas.microsoft.com/office/2006/metadata/properties" ma:root="true" ma:fieldsID="6cfd2ba250e4e1fa1f0f87c7ef07081b" ns2:_="">
    <xsd:import namespace="564179b0-c934-486a-9a07-04f0e26212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79b0-c934-486a-9a07-04f0e2621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D63571-F2C4-44CD-BC72-4E7E60A1B8E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0F87314-F9B9-4887-B27E-F5BB8C0B2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79b0-c934-486a-9a07-04f0e2621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DD1775-9980-4731-BB3A-FFD27FE95B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Contenido</vt:lpstr>
      <vt:lpstr>Metadato</vt:lpstr>
      <vt:lpstr>Gráfica 1</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Uriel Rojas Pinzon</dc:creator>
  <cp:lastModifiedBy>Edison Restrepo Ceballos</cp:lastModifiedBy>
  <cp:lastPrinted>2014-12-19T14:32:34Z</cp:lastPrinted>
  <dcterms:created xsi:type="dcterms:W3CDTF">2014-06-25T14:25:06Z</dcterms:created>
  <dcterms:modified xsi:type="dcterms:W3CDTF">2026-02-26T00:51:26Z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0x010100A758669ADFEF1745846598965420BD19</vt:lpwstr>
  </property>
</Properties>
</file>