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showPivotChartFilter="1" defaultThemeVersion="124226"/>
  <mc:AlternateContent xmlns:mc="http://schemas.openxmlformats.org/markup-compatibility/2006">
    <mc:Choice Requires="x15">
      <x15ac:absPath xmlns:x15ac="http://schemas.microsoft.com/office/spreadsheetml/2010/11/ac" url="https://sdht-my.sharepoint.com/personal/carlos_herrera_habitatbogota_gov_co/Documents/3.1 FINANCIACION - TASAS Y CARTERA HIPOTECARIA/Boletines Observatorio/FIVI_CHV_TIH_2025-III/"/>
    </mc:Choice>
  </mc:AlternateContent>
  <xr:revisionPtr revIDLastSave="939" documentId="13_ncr:1_{2F3BD392-2325-1943-A5EC-BA46C782829F}" xr6:coauthVersionLast="47" xr6:coauthVersionMax="47" xr10:uidLastSave="{07BDF067-DEA0-4340-80B6-25FDF87F767C}"/>
  <bookViews>
    <workbookView xWindow="-120" yWindow="-16320" windowWidth="29040" windowHeight="15720" tabRatio="900" firstSheet="1" activeTab="11" xr2:uid="{00000000-000D-0000-FFFF-FFFF00000000}"/>
  </bookViews>
  <sheets>
    <sheet name="Contenido" sheetId="150" r:id="rId1"/>
    <sheet name="Metadato" sheetId="245" r:id="rId2"/>
    <sheet name="Cuadro 1" sheetId="194" r:id="rId3"/>
    <sheet name="Cuadro 2" sheetId="234" r:id="rId4"/>
    <sheet name="Cuadro 3" sheetId="235" r:id="rId5"/>
    <sheet name="Cuadro 4" sheetId="203" r:id="rId6"/>
    <sheet name="Cuadro 5" sheetId="236" r:id="rId7"/>
    <sheet name="Cuadro 6" sheetId="237" r:id="rId8"/>
    <sheet name="Cuadro 7" sheetId="238" r:id="rId9"/>
    <sheet name="Cuadro 8" sheetId="239" r:id="rId10"/>
    <sheet name="Cuadro 9" sheetId="240" r:id="rId11"/>
    <sheet name="Cuadro 10" sheetId="241" r:id="rId12"/>
  </sheets>
  <definedNames>
    <definedName name="_Fill" localSheetId="11" hidden="1">#REF!</definedName>
    <definedName name="_Fill" localSheetId="3" hidden="1">#REF!</definedName>
    <definedName name="_Fill" localSheetId="4" hidden="1">#REF!</definedName>
    <definedName name="_Fill" localSheetId="5" hidden="1">#REF!</definedName>
    <definedName name="_Fill" localSheetId="6" hidden="1">#REF!</definedName>
    <definedName name="_Fill" localSheetId="7" hidden="1">#REF!</definedName>
    <definedName name="_Fill" localSheetId="8" hidden="1">#REF!</definedName>
    <definedName name="_Fill" localSheetId="9" hidden="1">#REF!</definedName>
    <definedName name="_Fill" localSheetId="10" hidden="1">#REF!</definedName>
    <definedName name="_Fill" hidden="1">#REF!</definedName>
    <definedName name="_xlnm._FilterDatabase" localSheetId="11" hidden="1">'Cuadro 10'!$B$1:$B$13</definedName>
    <definedName name="_xlnm._FilterDatabase" localSheetId="3" hidden="1">'Cuadro 2'!$B$1:$B$13</definedName>
    <definedName name="_xlnm._FilterDatabase" localSheetId="4" hidden="1">'Cuadro 3'!$B$1:$B$13</definedName>
    <definedName name="_xlnm._FilterDatabase" localSheetId="5" hidden="1">'Cuadro 4'!$B$1:$B$13</definedName>
    <definedName name="_xlnm._FilterDatabase" localSheetId="6" hidden="1">'Cuadro 5'!$B$1:$B$13</definedName>
    <definedName name="_xlnm._FilterDatabase" localSheetId="7" hidden="1">'Cuadro 6'!$B$1:$B$13</definedName>
    <definedName name="_xlnm._FilterDatabase" localSheetId="8" hidden="1">'Cuadro 7'!$B$1:$B$13</definedName>
    <definedName name="_xlnm._FilterDatabase" localSheetId="9" hidden="1">'Cuadro 8'!$B$1:$B$13</definedName>
    <definedName name="_xlnm._FilterDatabase" localSheetId="10" hidden="1">'Cuadro 9'!$B$1:$B$13</definedName>
    <definedName name="A_IMPRESIÓN_IM" localSheetId="11">#REF!</definedName>
    <definedName name="A_IMPRESIÓN_IM" localSheetId="3">#REF!</definedName>
    <definedName name="A_IMPRESIÓN_IM" localSheetId="4">#REF!</definedName>
    <definedName name="A_IMPRESIÓN_IM" localSheetId="5">#REF!</definedName>
    <definedName name="A_IMPRESIÓN_IM" localSheetId="6">#REF!</definedName>
    <definedName name="A_IMPRESIÓN_IM" localSheetId="7">#REF!</definedName>
    <definedName name="A_IMPRESIÓN_IM" localSheetId="8">#REF!</definedName>
    <definedName name="A_IMPRESIÓN_IM" localSheetId="9">#REF!</definedName>
    <definedName name="A_IMPRESIÓN_IM" localSheetId="10">#REF!</definedName>
    <definedName name="A_IMPRESIÓN_IM">#REF!</definedName>
    <definedName name="Final" localSheetId="11">#REF!</definedName>
    <definedName name="Final" localSheetId="3">#REF!</definedName>
    <definedName name="Final" localSheetId="4">#REF!</definedName>
    <definedName name="Final" localSheetId="5">#REF!</definedName>
    <definedName name="Final" localSheetId="6">#REF!</definedName>
    <definedName name="Final" localSheetId="7">#REF!</definedName>
    <definedName name="Final" localSheetId="8">#REF!</definedName>
    <definedName name="Final" localSheetId="9">#REF!</definedName>
    <definedName name="Final" localSheetId="10">#REF!</definedName>
    <definedName name="Final">#REF!</definedName>
    <definedName name="fivi" localSheetId="11" hidden="1">#REF!</definedName>
    <definedName name="fivi" localSheetId="3" hidden="1">#REF!</definedName>
    <definedName name="fivi" localSheetId="4" hidden="1">#REF!</definedName>
    <definedName name="fivi" localSheetId="5" hidden="1">#REF!</definedName>
    <definedName name="fivi" localSheetId="6" hidden="1">#REF!</definedName>
    <definedName name="fivi" localSheetId="7" hidden="1">#REF!</definedName>
    <definedName name="fivi" localSheetId="8" hidden="1">#REF!</definedName>
    <definedName name="fivi" localSheetId="9" hidden="1">#REF!</definedName>
    <definedName name="fivi" localSheetId="10" hidden="1">#REF!</definedName>
    <definedName name="fivi"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237" l="1"/>
  <c r="H56" i="237"/>
  <c r="I56" i="237"/>
  <c r="D56" i="237"/>
  <c r="E56" i="237"/>
  <c r="G56" i="238"/>
  <c r="H56" i="238"/>
  <c r="I56" i="238"/>
  <c r="D56" i="238"/>
  <c r="E56" i="238"/>
  <c r="G56" i="240"/>
  <c r="H56" i="240"/>
  <c r="I56" i="240"/>
  <c r="J56" i="240"/>
  <c r="D56" i="240"/>
  <c r="E56" i="240"/>
  <c r="G56" i="241"/>
  <c r="H56" i="241"/>
  <c r="I56" i="241"/>
  <c r="J56" i="241"/>
  <c r="D56" i="241"/>
  <c r="E56" i="241"/>
  <c r="G56" i="236"/>
  <c r="H56" i="236"/>
  <c r="I56" i="236"/>
  <c r="J56" i="236"/>
  <c r="D56" i="236"/>
  <c r="E56" i="236"/>
  <c r="G56" i="203"/>
  <c r="H56" i="203"/>
  <c r="I56" i="203"/>
  <c r="J56" i="203"/>
  <c r="D56" i="203"/>
  <c r="E56" i="203"/>
  <c r="G56" i="235"/>
  <c r="H56" i="235"/>
  <c r="I56" i="235"/>
  <c r="D56" i="235"/>
  <c r="E56" i="235"/>
  <c r="G56" i="234"/>
  <c r="H56" i="234"/>
  <c r="I56" i="234"/>
  <c r="D56" i="234"/>
  <c r="E56" i="234"/>
  <c r="D56" i="194"/>
  <c r="E56" i="194"/>
  <c r="G56" i="194"/>
  <c r="H56" i="194"/>
  <c r="I56" i="194"/>
  <c r="E55" i="234"/>
  <c r="D55" i="234"/>
  <c r="I55" i="234"/>
  <c r="E55" i="194"/>
  <c r="D55" i="194"/>
  <c r="H55" i="194"/>
  <c r="H55" i="240"/>
  <c r="I55" i="238"/>
  <c r="G42" i="237"/>
  <c r="H42" i="237"/>
  <c r="I42" i="237"/>
  <c r="G43" i="237"/>
  <c r="H43" i="237"/>
  <c r="I43" i="237"/>
  <c r="G44" i="237"/>
  <c r="H44" i="237"/>
  <c r="I44" i="237"/>
  <c r="G45" i="237"/>
  <c r="H45" i="237"/>
  <c r="I45" i="237"/>
  <c r="G46" i="237"/>
  <c r="H46" i="237"/>
  <c r="I46" i="237"/>
  <c r="G47" i="237"/>
  <c r="H47" i="237"/>
  <c r="I47" i="237"/>
  <c r="G48" i="237"/>
  <c r="H48" i="237"/>
  <c r="I48" i="237"/>
  <c r="G49" i="237"/>
  <c r="H49" i="237"/>
  <c r="I49" i="237"/>
  <c r="G50" i="237"/>
  <c r="H50" i="237"/>
  <c r="I50" i="237"/>
  <c r="G51" i="237"/>
  <c r="H51" i="237"/>
  <c r="I51" i="237"/>
  <c r="G52" i="237"/>
  <c r="H52" i="237"/>
  <c r="I52" i="237"/>
  <c r="G53" i="237"/>
  <c r="H53" i="237"/>
  <c r="I53" i="237"/>
  <c r="G54" i="237"/>
  <c r="H54" i="237"/>
  <c r="I54" i="237"/>
  <c r="G55" i="237"/>
  <c r="H55" i="237"/>
  <c r="I55" i="237"/>
  <c r="E55" i="236"/>
  <c r="D55" i="236"/>
  <c r="J55" i="203"/>
  <c r="I55" i="203"/>
  <c r="E55" i="203"/>
  <c r="G44" i="235"/>
  <c r="H44" i="235"/>
  <c r="I44" i="235"/>
  <c r="G45" i="235"/>
  <c r="H45" i="235"/>
  <c r="I45" i="235"/>
  <c r="G46" i="235"/>
  <c r="H46" i="235"/>
  <c r="I46" i="235"/>
  <c r="G47" i="235"/>
  <c r="H47" i="235"/>
  <c r="I47" i="235"/>
  <c r="G48" i="235"/>
  <c r="H48" i="235"/>
  <c r="I48" i="235"/>
  <c r="G49" i="235"/>
  <c r="H49" i="235"/>
  <c r="I49" i="235"/>
  <c r="G50" i="235"/>
  <c r="H50" i="235"/>
  <c r="I50" i="235"/>
  <c r="G51" i="235"/>
  <c r="H51" i="235"/>
  <c r="I51" i="235"/>
  <c r="G52" i="235"/>
  <c r="H52" i="235"/>
  <c r="I52" i="235"/>
  <c r="G53" i="235"/>
  <c r="H53" i="235"/>
  <c r="I53" i="235"/>
  <c r="G54" i="235"/>
  <c r="H54" i="235"/>
  <c r="I54" i="235"/>
  <c r="G55" i="235"/>
  <c r="H55" i="235"/>
  <c r="I55" i="235"/>
  <c r="D46" i="235"/>
  <c r="E46" i="235"/>
  <c r="D47" i="235"/>
  <c r="E47" i="235"/>
  <c r="D48" i="235"/>
  <c r="E48" i="235"/>
  <c r="D49" i="235"/>
  <c r="E49" i="235"/>
  <c r="D50" i="235"/>
  <c r="E50" i="235"/>
  <c r="D51" i="235"/>
  <c r="E51" i="235"/>
  <c r="D52" i="235"/>
  <c r="E52" i="235"/>
  <c r="D53" i="235"/>
  <c r="E53" i="235"/>
  <c r="D54" i="235"/>
  <c r="E54" i="235"/>
  <c r="D55" i="235"/>
  <c r="E55" i="235"/>
  <c r="G40" i="234"/>
  <c r="H40" i="234"/>
  <c r="I40" i="234"/>
  <c r="G41" i="234"/>
  <c r="H41" i="234"/>
  <c r="I41" i="234"/>
  <c r="G42" i="234"/>
  <c r="H42" i="234"/>
  <c r="I42" i="234"/>
  <c r="G43" i="234"/>
  <c r="H43" i="234"/>
  <c r="I43" i="234"/>
  <c r="G44" i="234"/>
  <c r="H44" i="234"/>
  <c r="I44" i="234"/>
  <c r="G45" i="234"/>
  <c r="H45" i="234"/>
  <c r="I45" i="234"/>
  <c r="G46" i="234"/>
  <c r="H46" i="234"/>
  <c r="I46" i="234"/>
  <c r="G47" i="234"/>
  <c r="H47" i="234"/>
  <c r="I47" i="234"/>
  <c r="G48" i="234"/>
  <c r="H48" i="234"/>
  <c r="I48" i="234"/>
  <c r="G49" i="234"/>
  <c r="H49" i="234"/>
  <c r="I49" i="234"/>
  <c r="G50" i="234"/>
  <c r="H50" i="234"/>
  <c r="I50" i="234"/>
  <c r="G51" i="234"/>
  <c r="H51" i="234"/>
  <c r="I51" i="234"/>
  <c r="G52" i="234"/>
  <c r="H52" i="234"/>
  <c r="I52" i="234"/>
  <c r="G53" i="234"/>
  <c r="H53" i="234"/>
  <c r="I53" i="234"/>
  <c r="G54" i="234"/>
  <c r="H54" i="234"/>
  <c r="I54" i="234"/>
  <c r="G55" i="234"/>
  <c r="H55" i="234"/>
  <c r="G55" i="194"/>
  <c r="G43" i="194"/>
  <c r="H43" i="194"/>
  <c r="I43" i="194"/>
  <c r="G44" i="194"/>
  <c r="H44" i="194"/>
  <c r="I44" i="194"/>
  <c r="G45" i="194"/>
  <c r="H45" i="194"/>
  <c r="I45" i="194"/>
  <c r="G46" i="194"/>
  <c r="H46" i="194"/>
  <c r="I46" i="194"/>
  <c r="G47" i="194"/>
  <c r="H47" i="194"/>
  <c r="I47" i="194"/>
  <c r="G48" i="194"/>
  <c r="H48" i="194"/>
  <c r="I48" i="194"/>
  <c r="G49" i="194"/>
  <c r="H49" i="194"/>
  <c r="I49" i="194"/>
  <c r="G50" i="194"/>
  <c r="H50" i="194"/>
  <c r="I50" i="194"/>
  <c r="G51" i="194"/>
  <c r="H51" i="194"/>
  <c r="I51" i="194"/>
  <c r="G52" i="194"/>
  <c r="H52" i="194"/>
  <c r="I52" i="194"/>
  <c r="G53" i="194"/>
  <c r="H53" i="194"/>
  <c r="I53" i="194"/>
  <c r="G54" i="194"/>
  <c r="H54" i="194"/>
  <c r="I54" i="194"/>
  <c r="I55" i="194"/>
  <c r="D34" i="194"/>
  <c r="E34" i="194"/>
  <c r="D35" i="194"/>
  <c r="E35" i="194"/>
  <c r="D36" i="194"/>
  <c r="E36" i="194"/>
  <c r="D37" i="194"/>
  <c r="E37" i="194"/>
  <c r="D38" i="194"/>
  <c r="E38" i="194"/>
  <c r="D39" i="194"/>
  <c r="E39" i="194"/>
  <c r="D40" i="194"/>
  <c r="E40" i="194"/>
  <c r="D41" i="194"/>
  <c r="E41" i="194"/>
  <c r="D42" i="194"/>
  <c r="E42" i="194"/>
  <c r="D43" i="194"/>
  <c r="E43" i="194"/>
  <c r="D44" i="194"/>
  <c r="E44" i="194"/>
  <c r="D45" i="194"/>
  <c r="E45" i="194"/>
  <c r="D46" i="194"/>
  <c r="E46" i="194"/>
  <c r="D47" i="194"/>
  <c r="E47" i="194"/>
  <c r="D48" i="194"/>
  <c r="E48" i="194"/>
  <c r="D49" i="194"/>
  <c r="E49" i="194"/>
  <c r="D50" i="194"/>
  <c r="E50" i="194"/>
  <c r="D51" i="194"/>
  <c r="E51" i="194"/>
  <c r="D52" i="194"/>
  <c r="E52" i="194"/>
  <c r="D53" i="194"/>
  <c r="E53" i="194"/>
  <c r="D54" i="194"/>
  <c r="E54" i="194"/>
  <c r="H55" i="203" l="1"/>
  <c r="G55" i="203"/>
  <c r="D55" i="203"/>
  <c r="J55" i="236"/>
  <c r="I55" i="236"/>
  <c r="H55" i="236"/>
  <c r="G55" i="236"/>
  <c r="E55" i="237"/>
  <c r="D55" i="237"/>
  <c r="H55" i="238"/>
  <c r="G55" i="238"/>
  <c r="E55" i="238"/>
  <c r="D55" i="238"/>
  <c r="I55" i="239"/>
  <c r="H55" i="239"/>
  <c r="G55" i="239"/>
  <c r="E55" i="239"/>
  <c r="D55" i="239"/>
  <c r="J55" i="240"/>
  <c r="I55" i="240"/>
  <c r="G55" i="240"/>
  <c r="E55" i="240"/>
  <c r="D55" i="240"/>
  <c r="J55" i="241"/>
  <c r="I55" i="241"/>
  <c r="H55" i="241"/>
  <c r="G55" i="241"/>
  <c r="E55" i="241"/>
  <c r="D55" i="241"/>
  <c r="G54" i="241"/>
  <c r="G52" i="241"/>
  <c r="H52" i="241"/>
  <c r="I52" i="241"/>
  <c r="J52" i="241"/>
  <c r="G53" i="241"/>
  <c r="H53" i="241"/>
  <c r="I53" i="241"/>
  <c r="J53" i="241"/>
  <c r="H54" i="241"/>
  <c r="I54" i="241"/>
  <c r="J54" i="241"/>
  <c r="D53" i="241"/>
  <c r="E53" i="241"/>
  <c r="D54" i="241"/>
  <c r="E54" i="241"/>
  <c r="D50" i="241"/>
  <c r="D51" i="241"/>
  <c r="D52" i="241"/>
  <c r="G52" i="240"/>
  <c r="H52" i="240"/>
  <c r="I52" i="240"/>
  <c r="J52" i="240"/>
  <c r="G53" i="240"/>
  <c r="H53" i="240"/>
  <c r="I53" i="240"/>
  <c r="J53" i="240"/>
  <c r="G54" i="240"/>
  <c r="H54" i="240"/>
  <c r="I54" i="240"/>
  <c r="J54" i="240"/>
  <c r="D52" i="240"/>
  <c r="E52" i="240"/>
  <c r="D53" i="240"/>
  <c r="E53" i="240"/>
  <c r="D54" i="240"/>
  <c r="E54" i="240"/>
  <c r="E54" i="234"/>
  <c r="G54" i="236"/>
  <c r="H54" i="236"/>
  <c r="I54" i="236"/>
  <c r="J54" i="236"/>
  <c r="D54" i="236"/>
  <c r="E54" i="236"/>
  <c r="G54" i="203"/>
  <c r="H54" i="203"/>
  <c r="I54" i="203"/>
  <c r="J54" i="203"/>
  <c r="D54" i="203"/>
  <c r="E54" i="203"/>
  <c r="D53" i="234"/>
  <c r="E53" i="234"/>
  <c r="D54" i="234"/>
  <c r="D54" i="237"/>
  <c r="E54" i="237"/>
  <c r="D53" i="238"/>
  <c r="E53" i="238"/>
  <c r="D54" i="238"/>
  <c r="E54" i="238"/>
  <c r="G53" i="238"/>
  <c r="H53" i="238"/>
  <c r="I53" i="238"/>
  <c r="G54" i="238"/>
  <c r="H54" i="238"/>
  <c r="I54" i="238"/>
  <c r="G52" i="238"/>
  <c r="I54" i="239"/>
  <c r="H54" i="239"/>
  <c r="G54" i="239"/>
  <c r="D54" i="239"/>
  <c r="E54" i="239"/>
  <c r="I52" i="239"/>
  <c r="G53" i="203"/>
  <c r="H53" i="203"/>
  <c r="I53" i="203"/>
  <c r="G53" i="236"/>
  <c r="H53" i="236"/>
  <c r="I53" i="236"/>
  <c r="D53" i="203"/>
  <c r="E53" i="203"/>
  <c r="D53" i="236"/>
  <c r="E53" i="236"/>
  <c r="D53" i="237"/>
  <c r="E53" i="237"/>
  <c r="J53" i="203"/>
  <c r="J53" i="236"/>
  <c r="G52" i="203"/>
  <c r="E52" i="241"/>
  <c r="E52" i="239"/>
  <c r="D52" i="239"/>
  <c r="I52" i="238"/>
  <c r="H52" i="238"/>
  <c r="E52" i="238"/>
  <c r="D52" i="238"/>
  <c r="E52" i="237"/>
  <c r="D52" i="237"/>
  <c r="J52" i="236"/>
  <c r="I52" i="236"/>
  <c r="H52" i="236"/>
  <c r="G52" i="236"/>
  <c r="E52" i="236"/>
  <c r="D52" i="236"/>
  <c r="J52" i="203"/>
  <c r="I52" i="203"/>
  <c r="H52" i="203"/>
  <c r="E52" i="203"/>
  <c r="D52" i="203"/>
  <c r="H52" i="239" l="1"/>
  <c r="G52" i="239"/>
  <c r="E53" i="239"/>
  <c r="D53" i="239"/>
  <c r="H53" i="239"/>
  <c r="I53" i="239"/>
  <c r="G53" i="239"/>
  <c r="D52" i="234"/>
  <c r="E52" i="234"/>
  <c r="I14" i="194"/>
  <c r="G15" i="194"/>
  <c r="I15" i="194"/>
  <c r="G16" i="194"/>
  <c r="I16" i="194"/>
  <c r="G17" i="194"/>
  <c r="I17" i="194"/>
  <c r="E18" i="194"/>
  <c r="G18" i="194"/>
  <c r="H18" i="194"/>
  <c r="I18" i="194"/>
  <c r="E19" i="194"/>
  <c r="G19" i="194"/>
  <c r="H19" i="194"/>
  <c r="I19" i="194"/>
  <c r="E20" i="194"/>
  <c r="G20" i="194"/>
  <c r="H20" i="194"/>
  <c r="I20" i="194"/>
  <c r="E21" i="194"/>
  <c r="G21" i="194"/>
  <c r="H21" i="194"/>
  <c r="I21" i="194"/>
  <c r="E22" i="194"/>
  <c r="G22" i="194"/>
  <c r="H22" i="194"/>
  <c r="I22" i="194"/>
  <c r="E23" i="194"/>
  <c r="G23" i="194"/>
  <c r="H23" i="194"/>
  <c r="I23" i="194"/>
  <c r="E24" i="194"/>
  <c r="G24" i="194"/>
  <c r="H24" i="194"/>
  <c r="I24" i="194"/>
  <c r="E25" i="194"/>
  <c r="G25" i="194"/>
  <c r="H25" i="194"/>
  <c r="I25" i="194"/>
  <c r="D26" i="194"/>
  <c r="E26" i="194"/>
  <c r="G26" i="194"/>
  <c r="H26" i="194"/>
  <c r="I26" i="194"/>
  <c r="D27" i="194"/>
  <c r="E27" i="194"/>
  <c r="G27" i="194"/>
  <c r="H27" i="194"/>
  <c r="I27" i="194"/>
  <c r="D28" i="194"/>
  <c r="E28" i="194"/>
  <c r="G28" i="194"/>
  <c r="H28" i="194"/>
  <c r="I28" i="194"/>
  <c r="D29" i="194"/>
  <c r="E29" i="194"/>
  <c r="G29" i="194"/>
  <c r="H29" i="194"/>
  <c r="I29" i="194"/>
  <c r="D30" i="194"/>
  <c r="E30" i="194"/>
  <c r="G30" i="194"/>
  <c r="H30" i="194"/>
  <c r="I30" i="194"/>
  <c r="D31" i="194"/>
  <c r="E31" i="194"/>
  <c r="G31" i="194"/>
  <c r="H31" i="194"/>
  <c r="I31" i="194"/>
  <c r="D32" i="194"/>
  <c r="E32" i="194"/>
  <c r="G32" i="194"/>
  <c r="H32" i="194"/>
  <c r="I32" i="194"/>
  <c r="D33" i="194"/>
  <c r="E33" i="194"/>
  <c r="G33" i="194"/>
  <c r="H33" i="194"/>
  <c r="I33" i="194"/>
  <c r="G34" i="194"/>
  <c r="H34" i="194"/>
  <c r="I34" i="194"/>
  <c r="G35" i="194"/>
  <c r="H35" i="194"/>
  <c r="I35" i="194"/>
  <c r="G36" i="194"/>
  <c r="H36" i="194"/>
  <c r="I36" i="194"/>
  <c r="G37" i="194"/>
  <c r="H37" i="194"/>
  <c r="I37" i="194"/>
  <c r="G38" i="194"/>
  <c r="H38" i="194"/>
  <c r="I38" i="194"/>
  <c r="G39" i="194"/>
  <c r="H39" i="194"/>
  <c r="I39" i="194"/>
  <c r="G40" i="194"/>
  <c r="H40" i="194"/>
  <c r="I40" i="194"/>
  <c r="G41" i="194"/>
  <c r="H41" i="194"/>
  <c r="I41" i="194"/>
  <c r="J51" i="241" l="1"/>
  <c r="I51" i="241"/>
  <c r="H51" i="241"/>
  <c r="G51" i="241"/>
  <c r="E51" i="241"/>
  <c r="J51" i="240"/>
  <c r="I51" i="240"/>
  <c r="H51" i="240"/>
  <c r="G51" i="240"/>
  <c r="E51" i="240"/>
  <c r="D51" i="240"/>
  <c r="I51" i="239"/>
  <c r="H51" i="239"/>
  <c r="G51" i="239"/>
  <c r="E51" i="239"/>
  <c r="D51" i="239"/>
  <c r="I51" i="238"/>
  <c r="E51" i="238"/>
  <c r="D51" i="238"/>
  <c r="E51" i="237"/>
  <c r="D51" i="237"/>
  <c r="J51" i="236"/>
  <c r="I51" i="236"/>
  <c r="H51" i="236"/>
  <c r="G51" i="236"/>
  <c r="E51" i="236"/>
  <c r="D51" i="236"/>
  <c r="J51" i="203"/>
  <c r="I51" i="203"/>
  <c r="H51" i="203"/>
  <c r="G51" i="203"/>
  <c r="E51" i="203"/>
  <c r="D51" i="203"/>
  <c r="E51" i="234"/>
  <c r="D51" i="234"/>
  <c r="G51" i="238" l="1"/>
  <c r="H51" i="238"/>
  <c r="J50" i="241"/>
  <c r="I50" i="241"/>
  <c r="H50" i="241"/>
  <c r="G50" i="241"/>
  <c r="E50" i="241"/>
  <c r="J50" i="240"/>
  <c r="I50" i="240"/>
  <c r="H50" i="240"/>
  <c r="G50" i="240"/>
  <c r="E50" i="240"/>
  <c r="D50" i="240"/>
  <c r="I50" i="239"/>
  <c r="H50" i="239"/>
  <c r="G50" i="239"/>
  <c r="E50" i="239"/>
  <c r="D50" i="239"/>
  <c r="D50" i="238"/>
  <c r="I50" i="238"/>
  <c r="H50" i="238"/>
  <c r="G50" i="238"/>
  <c r="E50" i="238"/>
  <c r="D50" i="237"/>
  <c r="E50" i="237"/>
  <c r="G50" i="236"/>
  <c r="H50" i="236"/>
  <c r="I50" i="236"/>
  <c r="J50" i="236"/>
  <c r="D50" i="236"/>
  <c r="E50" i="236"/>
  <c r="G50" i="203"/>
  <c r="H50" i="203"/>
  <c r="I50" i="203"/>
  <c r="J50" i="203"/>
  <c r="D50" i="203"/>
  <c r="E50" i="203"/>
  <c r="D50" i="234"/>
  <c r="E50" i="234"/>
  <c r="E49" i="236" l="1"/>
  <c r="D48" i="241"/>
  <c r="E48" i="241"/>
  <c r="G48" i="241"/>
  <c r="H48" i="241"/>
  <c r="I48" i="241"/>
  <c r="J48" i="241"/>
  <c r="D49" i="241"/>
  <c r="E49" i="241"/>
  <c r="G49" i="241"/>
  <c r="H49" i="241"/>
  <c r="I49" i="241"/>
  <c r="J49" i="241"/>
  <c r="D48" i="240"/>
  <c r="E48" i="240"/>
  <c r="G48" i="240"/>
  <c r="H48" i="240"/>
  <c r="I48" i="240"/>
  <c r="J48" i="240"/>
  <c r="D49" i="240"/>
  <c r="E49" i="240"/>
  <c r="G49" i="240"/>
  <c r="H49" i="240"/>
  <c r="I49" i="240"/>
  <c r="J49" i="240"/>
  <c r="D49" i="239" l="1"/>
  <c r="E49" i="239"/>
  <c r="G49" i="239"/>
  <c r="H49" i="239"/>
  <c r="I49" i="239"/>
  <c r="D49" i="238"/>
  <c r="E49" i="238"/>
  <c r="G49" i="238"/>
  <c r="H49" i="238"/>
  <c r="I49" i="238"/>
  <c r="D48" i="238"/>
  <c r="D49" i="237"/>
  <c r="E49" i="237"/>
  <c r="H49" i="236"/>
  <c r="I49" i="236"/>
  <c r="G49" i="236"/>
  <c r="D49" i="236"/>
  <c r="D48" i="236"/>
  <c r="E48" i="236"/>
  <c r="G48" i="236"/>
  <c r="H48" i="236"/>
  <c r="I48" i="236"/>
  <c r="J48" i="236"/>
  <c r="J49" i="236"/>
  <c r="D47" i="236"/>
  <c r="E47" i="236"/>
  <c r="G47" i="236"/>
  <c r="H47" i="236"/>
  <c r="I47" i="236"/>
  <c r="J47" i="236"/>
  <c r="E49" i="203"/>
  <c r="E48" i="203"/>
  <c r="D48" i="203"/>
  <c r="G48" i="203"/>
  <c r="H48" i="203"/>
  <c r="I48" i="203"/>
  <c r="J48" i="203"/>
  <c r="D49" i="203"/>
  <c r="G49" i="203"/>
  <c r="H49" i="203"/>
  <c r="I49" i="203"/>
  <c r="J49" i="203"/>
  <c r="D47" i="203"/>
  <c r="E49" i="234"/>
  <c r="E48" i="234"/>
  <c r="D49" i="234"/>
  <c r="D48" i="234"/>
  <c r="D47" i="234"/>
  <c r="I48" i="239" l="1"/>
  <c r="H48" i="239"/>
  <c r="G48" i="239"/>
  <c r="E48" i="239"/>
  <c r="D48" i="239"/>
  <c r="I48" i="238"/>
  <c r="H48" i="238"/>
  <c r="G48" i="238"/>
  <c r="E48" i="238"/>
  <c r="E48" i="237"/>
  <c r="D48" i="237"/>
  <c r="I47" i="203" l="1"/>
  <c r="J47" i="241"/>
  <c r="I47" i="241"/>
  <c r="H47" i="241"/>
  <c r="G47" i="241"/>
  <c r="E47" i="241"/>
  <c r="D47" i="241"/>
  <c r="J47" i="240"/>
  <c r="I47" i="240"/>
  <c r="H47" i="240"/>
  <c r="G47" i="240"/>
  <c r="E47" i="240"/>
  <c r="D47" i="240"/>
  <c r="I47" i="239"/>
  <c r="H47" i="239"/>
  <c r="G47" i="239"/>
  <c r="E47" i="239"/>
  <c r="D47" i="239"/>
  <c r="I47" i="238"/>
  <c r="H47" i="238"/>
  <c r="G47" i="238"/>
  <c r="E47" i="238"/>
  <c r="D47" i="238"/>
  <c r="E47" i="237"/>
  <c r="D47" i="237"/>
  <c r="J47" i="203"/>
  <c r="H47" i="203"/>
  <c r="G47" i="203"/>
  <c r="E47" i="203"/>
  <c r="E47" i="234"/>
  <c r="J46" i="241"/>
  <c r="I46" i="241"/>
  <c r="H46" i="241"/>
  <c r="G46" i="241"/>
  <c r="E46" i="241"/>
  <c r="D46" i="241"/>
  <c r="J45" i="241"/>
  <c r="I45" i="241"/>
  <c r="G45" i="241"/>
  <c r="J44" i="241"/>
  <c r="I44" i="241"/>
  <c r="H44" i="241"/>
  <c r="G44" i="241"/>
  <c r="J43" i="241"/>
  <c r="I43" i="241"/>
  <c r="H43" i="241"/>
  <c r="G43" i="241"/>
  <c r="J42" i="241"/>
  <c r="I42" i="241"/>
  <c r="H42" i="241"/>
  <c r="D45" i="241"/>
  <c r="E44" i="241"/>
  <c r="D44" i="241"/>
  <c r="E43" i="241"/>
  <c r="D43" i="241"/>
  <c r="E42" i="241"/>
  <c r="I46" i="238"/>
  <c r="H46" i="238"/>
  <c r="G46" i="238"/>
  <c r="E46" i="238"/>
  <c r="D46" i="238"/>
  <c r="J46" i="240" l="1"/>
  <c r="I46" i="240"/>
  <c r="H46" i="240"/>
  <c r="G46" i="240"/>
  <c r="E46" i="240"/>
  <c r="D46" i="240"/>
  <c r="I46" i="239"/>
  <c r="H46" i="239"/>
  <c r="G46" i="239"/>
  <c r="E46" i="239"/>
  <c r="D46" i="239"/>
  <c r="E46" i="237"/>
  <c r="D46" i="237"/>
  <c r="J46" i="236"/>
  <c r="I46" i="236"/>
  <c r="H46" i="236"/>
  <c r="G46" i="236"/>
  <c r="E46" i="236"/>
  <c r="D46" i="236"/>
  <c r="J46" i="203"/>
  <c r="I46" i="203"/>
  <c r="H46" i="203"/>
  <c r="G46" i="203"/>
  <c r="E46" i="203"/>
  <c r="D46" i="203"/>
  <c r="E46" i="234"/>
  <c r="D46" i="234"/>
  <c r="I45" i="203" l="1"/>
  <c r="J45" i="240"/>
  <c r="I45" i="240"/>
  <c r="H45" i="240"/>
  <c r="G45" i="240"/>
  <c r="E45" i="240"/>
  <c r="D45" i="240"/>
  <c r="I45" i="239"/>
  <c r="H45" i="239"/>
  <c r="G45" i="239"/>
  <c r="E45" i="239"/>
  <c r="D45" i="239"/>
  <c r="I45" i="238"/>
  <c r="H45" i="238"/>
  <c r="G45" i="238"/>
  <c r="E45" i="238"/>
  <c r="D45" i="238"/>
  <c r="E45" i="237" l="1"/>
  <c r="D45" i="237"/>
  <c r="E45" i="234"/>
  <c r="D45" i="234"/>
  <c r="J45" i="203" l="1"/>
  <c r="H45" i="203"/>
  <c r="G45" i="203"/>
  <c r="E45" i="203"/>
  <c r="D45" i="203"/>
  <c r="J45" i="236"/>
  <c r="I45" i="236"/>
  <c r="H45" i="236"/>
  <c r="G45" i="236"/>
  <c r="E45" i="236"/>
  <c r="D45" i="236"/>
  <c r="E45" i="235"/>
  <c r="D45" i="235"/>
  <c r="I44" i="203"/>
  <c r="J44" i="203"/>
  <c r="D44" i="234"/>
  <c r="J44" i="240" l="1"/>
  <c r="I44" i="240"/>
  <c r="H44" i="240"/>
  <c r="G44" i="240"/>
  <c r="E44" i="240"/>
  <c r="D44" i="240"/>
  <c r="I44" i="239"/>
  <c r="H44" i="239"/>
  <c r="G44" i="239"/>
  <c r="E44" i="239"/>
  <c r="D44" i="239"/>
  <c r="I44" i="238"/>
  <c r="H44" i="238"/>
  <c r="G44" i="238"/>
  <c r="E44" i="238"/>
  <c r="D44" i="238"/>
  <c r="E44" i="237"/>
  <c r="D44" i="237"/>
  <c r="J44" i="236"/>
  <c r="I44" i="236"/>
  <c r="H44" i="236"/>
  <c r="G44" i="236"/>
  <c r="E44" i="236"/>
  <c r="D44" i="236"/>
  <c r="H44" i="203"/>
  <c r="G44" i="203"/>
  <c r="E44" i="203"/>
  <c r="D44" i="203"/>
  <c r="E44" i="235" l="1"/>
  <c r="D44" i="235"/>
  <c r="E44" i="234" l="1"/>
  <c r="J43" i="240"/>
  <c r="I43" i="240"/>
  <c r="H43" i="240"/>
  <c r="G43" i="240"/>
  <c r="E43" i="240"/>
  <c r="D43" i="240"/>
  <c r="I43" i="239"/>
  <c r="H43" i="239"/>
  <c r="G43" i="239"/>
  <c r="E43" i="239"/>
  <c r="D43" i="239"/>
  <c r="I43" i="238"/>
  <c r="H43" i="238"/>
  <c r="G43" i="238"/>
  <c r="E43" i="238"/>
  <c r="D43" i="238"/>
  <c r="E43" i="237"/>
  <c r="D43" i="237"/>
  <c r="J43" i="236"/>
  <c r="I43" i="236"/>
  <c r="H43" i="236"/>
  <c r="G43" i="236"/>
  <c r="E43" i="236"/>
  <c r="D43" i="236"/>
  <c r="J43" i="203"/>
  <c r="I43" i="203"/>
  <c r="H43" i="203"/>
  <c r="G43" i="203"/>
  <c r="J42" i="203"/>
  <c r="I42" i="203"/>
  <c r="H42" i="203"/>
  <c r="G42" i="203"/>
  <c r="J41" i="203"/>
  <c r="I41" i="203"/>
  <c r="H41" i="203"/>
  <c r="G41" i="203"/>
  <c r="E43" i="203"/>
  <c r="D43" i="203"/>
  <c r="I43" i="235"/>
  <c r="H43" i="235"/>
  <c r="G43" i="235"/>
  <c r="E43" i="235"/>
  <c r="D43" i="235"/>
  <c r="E43" i="234"/>
  <c r="D43" i="234"/>
  <c r="E42" i="236" l="1"/>
  <c r="E30" i="203"/>
  <c r="G42" i="240" l="1"/>
  <c r="J41" i="240"/>
  <c r="I41" i="240"/>
  <c r="H41" i="240"/>
  <c r="G41" i="240"/>
  <c r="E42" i="240"/>
  <c r="D42" i="240"/>
  <c r="E41" i="240"/>
  <c r="D41" i="240"/>
  <c r="I42" i="239"/>
  <c r="H42" i="239"/>
  <c r="G42" i="239"/>
  <c r="I41" i="239"/>
  <c r="H41" i="239"/>
  <c r="G41" i="239"/>
  <c r="E42" i="239"/>
  <c r="D42" i="239"/>
  <c r="E41" i="239"/>
  <c r="D41" i="239"/>
  <c r="I42" i="238"/>
  <c r="H42" i="238"/>
  <c r="G42" i="238"/>
  <c r="E42" i="238"/>
  <c r="D42" i="238"/>
  <c r="E42" i="237"/>
  <c r="D42" i="237"/>
  <c r="H42" i="236"/>
  <c r="G42" i="236"/>
  <c r="D42" i="236"/>
  <c r="I42" i="236"/>
  <c r="J42" i="236"/>
  <c r="E42" i="203"/>
  <c r="D42" i="203"/>
  <c r="E42" i="234"/>
  <c r="D42" i="234"/>
  <c r="I42" i="194"/>
  <c r="H42" i="194"/>
  <c r="G42" i="194"/>
  <c r="I42" i="235"/>
  <c r="H42" i="235"/>
  <c r="G42" i="235"/>
  <c r="E42" i="235"/>
  <c r="D42" i="235"/>
  <c r="I42" i="240" l="1"/>
  <c r="J42" i="240"/>
  <c r="H42" i="240"/>
  <c r="I41" i="236"/>
  <c r="G41" i="236" l="1"/>
  <c r="I41" i="237"/>
  <c r="H41" i="237"/>
  <c r="G41" i="237"/>
  <c r="E41" i="237"/>
  <c r="D41" i="237"/>
  <c r="H41" i="236"/>
  <c r="E41" i="236"/>
  <c r="D41" i="236"/>
  <c r="I41" i="238"/>
  <c r="H41" i="238"/>
  <c r="G41" i="238"/>
  <c r="E41" i="238"/>
  <c r="D41" i="238"/>
  <c r="E41" i="203"/>
  <c r="D41" i="203"/>
  <c r="I41" i="235"/>
  <c r="H41" i="235"/>
  <c r="G41" i="235"/>
  <c r="E41" i="235"/>
  <c r="D41" i="235"/>
  <c r="E41" i="234"/>
  <c r="D41" i="234"/>
  <c r="J41" i="236" l="1"/>
  <c r="H40" i="203" l="1"/>
  <c r="I40" i="203"/>
  <c r="G40" i="241"/>
  <c r="J40" i="241"/>
  <c r="I40" i="241"/>
  <c r="H40" i="241"/>
  <c r="E40" i="241"/>
  <c r="D40" i="241"/>
  <c r="J40" i="240"/>
  <c r="I40" i="240"/>
  <c r="H40" i="240"/>
  <c r="G40" i="240"/>
  <c r="E40" i="240"/>
  <c r="D40" i="240"/>
  <c r="I40" i="239"/>
  <c r="H40" i="239"/>
  <c r="G40" i="239"/>
  <c r="E40" i="239"/>
  <c r="D40" i="239"/>
  <c r="I40" i="238"/>
  <c r="H40" i="238"/>
  <c r="G40" i="238"/>
  <c r="E40" i="238"/>
  <c r="D40" i="238"/>
  <c r="E40" i="237"/>
  <c r="D40" i="237"/>
  <c r="I40" i="237"/>
  <c r="H40" i="237"/>
  <c r="G40" i="237"/>
  <c r="J40" i="236"/>
  <c r="I40" i="236"/>
  <c r="H40" i="236"/>
  <c r="G40" i="236"/>
  <c r="E40" i="236"/>
  <c r="D40" i="236"/>
  <c r="E40" i="203"/>
  <c r="D40" i="203"/>
  <c r="J40" i="203"/>
  <c r="G40" i="203"/>
  <c r="E40" i="235"/>
  <c r="D40" i="235"/>
  <c r="I40" i="235"/>
  <c r="H40" i="235"/>
  <c r="G40" i="235"/>
  <c r="I39" i="234"/>
  <c r="H39" i="234"/>
  <c r="G39" i="234"/>
  <c r="E40" i="234"/>
  <c r="D40" i="234"/>
  <c r="I38" i="203" l="1"/>
  <c r="J39" i="241"/>
  <c r="I39" i="241"/>
  <c r="H39" i="241"/>
  <c r="G39" i="241"/>
  <c r="E39" i="241"/>
  <c r="D39" i="241"/>
  <c r="J39" i="240"/>
  <c r="I39" i="240"/>
  <c r="H39" i="240"/>
  <c r="G39" i="240"/>
  <c r="E39" i="240"/>
  <c r="D39" i="240"/>
  <c r="I39" i="239"/>
  <c r="H39" i="239"/>
  <c r="G39" i="239"/>
  <c r="E39" i="239"/>
  <c r="D39" i="239"/>
  <c r="H39" i="236"/>
  <c r="G39" i="236"/>
  <c r="I39" i="236"/>
  <c r="J39" i="236"/>
  <c r="E39" i="236"/>
  <c r="D39" i="236"/>
  <c r="E39" i="238"/>
  <c r="D39" i="238"/>
  <c r="I39" i="238"/>
  <c r="H39" i="238"/>
  <c r="G39" i="238"/>
  <c r="I39" i="237"/>
  <c r="H39" i="237"/>
  <c r="G39" i="237"/>
  <c r="E39" i="237"/>
  <c r="D39" i="237"/>
  <c r="J39" i="203"/>
  <c r="I39" i="203"/>
  <c r="H39" i="203"/>
  <c r="G39" i="203"/>
  <c r="E39" i="203"/>
  <c r="D39" i="203"/>
  <c r="I39" i="235"/>
  <c r="H39" i="235"/>
  <c r="G39" i="235"/>
  <c r="E39" i="235"/>
  <c r="D39" i="235"/>
  <c r="E39" i="234"/>
  <c r="D39" i="234"/>
  <c r="I38" i="234" l="1"/>
  <c r="J38" i="241"/>
  <c r="I38" i="241"/>
  <c r="H38" i="241"/>
  <c r="G38" i="241"/>
  <c r="E38" i="241"/>
  <c r="J38" i="240"/>
  <c r="I38" i="240"/>
  <c r="H38" i="240"/>
  <c r="G38" i="240"/>
  <c r="E38" i="240"/>
  <c r="D38" i="240"/>
  <c r="I38" i="239"/>
  <c r="H38" i="239"/>
  <c r="G38" i="239"/>
  <c r="E38" i="239"/>
  <c r="D38" i="239"/>
  <c r="I38" i="238"/>
  <c r="H38" i="238"/>
  <c r="G38" i="238"/>
  <c r="I37" i="238"/>
  <c r="H37" i="238"/>
  <c r="G37" i="238"/>
  <c r="I36" i="238"/>
  <c r="H36" i="238"/>
  <c r="G36" i="238"/>
  <c r="E38" i="238"/>
  <c r="D38" i="238"/>
  <c r="I38" i="237"/>
  <c r="H38" i="237"/>
  <c r="G38" i="237"/>
  <c r="E38" i="237"/>
  <c r="D38" i="237"/>
  <c r="J38" i="236"/>
  <c r="I38" i="236"/>
  <c r="H38" i="236"/>
  <c r="G38" i="236"/>
  <c r="E38" i="236"/>
  <c r="J38" i="203"/>
  <c r="H38" i="203"/>
  <c r="G38" i="203"/>
  <c r="E38" i="203"/>
  <c r="D38" i="203"/>
  <c r="I38" i="235" l="1"/>
  <c r="H38" i="235"/>
  <c r="G38" i="235"/>
  <c r="E38" i="235"/>
  <c r="D38" i="235"/>
  <c r="E38" i="234"/>
  <c r="D38" i="234"/>
  <c r="H38" i="234"/>
  <c r="G38" i="234"/>
  <c r="E37" i="203"/>
  <c r="G37" i="241" l="1"/>
  <c r="J37" i="241"/>
  <c r="H37" i="241"/>
  <c r="D37" i="241"/>
  <c r="I37" i="239"/>
  <c r="H37" i="239"/>
  <c r="G37" i="239"/>
  <c r="I37" i="237"/>
  <c r="H37" i="237"/>
  <c r="G37" i="237"/>
  <c r="J37" i="236"/>
  <c r="H37" i="236"/>
  <c r="G37" i="236"/>
  <c r="J37" i="203"/>
  <c r="I37" i="203"/>
  <c r="H37" i="203"/>
  <c r="G37" i="203"/>
  <c r="I37" i="235"/>
  <c r="H37" i="235"/>
  <c r="G37" i="235"/>
  <c r="I37" i="234"/>
  <c r="H37" i="234"/>
  <c r="G37" i="234"/>
  <c r="E37" i="240"/>
  <c r="D37" i="240"/>
  <c r="J37" i="240"/>
  <c r="I37" i="240"/>
  <c r="H37" i="240"/>
  <c r="G37" i="240"/>
  <c r="E37" i="239"/>
  <c r="D37" i="239"/>
  <c r="E37" i="238"/>
  <c r="D37" i="238"/>
  <c r="E37" i="237"/>
  <c r="D37" i="237"/>
  <c r="D36" i="237"/>
  <c r="D37" i="203"/>
  <c r="E37" i="235"/>
  <c r="D37" i="235"/>
  <c r="E37" i="234"/>
  <c r="D37" i="234"/>
  <c r="E37" i="241" l="1"/>
  <c r="D38" i="241"/>
  <c r="E37" i="236"/>
  <c r="D38" i="236"/>
  <c r="I37" i="241"/>
  <c r="D37" i="236"/>
  <c r="I37" i="236"/>
  <c r="I36" i="203"/>
  <c r="J36" i="241" l="1"/>
  <c r="I36" i="241"/>
  <c r="H36" i="241"/>
  <c r="G36" i="241"/>
  <c r="E36" i="241"/>
  <c r="D36" i="241"/>
  <c r="J36" i="240"/>
  <c r="I36" i="240"/>
  <c r="H36" i="240"/>
  <c r="G36" i="240"/>
  <c r="E36" i="240"/>
  <c r="D36" i="240"/>
  <c r="I36" i="239"/>
  <c r="H36" i="239"/>
  <c r="G36" i="239"/>
  <c r="E36" i="239"/>
  <c r="D36" i="239"/>
  <c r="E36" i="238"/>
  <c r="D36" i="238"/>
  <c r="I36" i="237"/>
  <c r="H36" i="237"/>
  <c r="G36" i="237"/>
  <c r="E36" i="237"/>
  <c r="J36" i="236"/>
  <c r="I36" i="236"/>
  <c r="H36" i="236"/>
  <c r="G36" i="236"/>
  <c r="E36" i="236"/>
  <c r="D36" i="236"/>
  <c r="J36" i="203"/>
  <c r="H36" i="203"/>
  <c r="G36" i="203"/>
  <c r="E36" i="203"/>
  <c r="D36" i="203"/>
  <c r="I36" i="235"/>
  <c r="H36" i="235"/>
  <c r="G36" i="235"/>
  <c r="E36" i="235"/>
  <c r="D36" i="235"/>
  <c r="I36" i="234"/>
  <c r="H36" i="234"/>
  <c r="G36" i="234"/>
  <c r="E36" i="234"/>
  <c r="D36" i="234"/>
  <c r="H35" i="203" l="1"/>
  <c r="H34" i="203"/>
  <c r="G35" i="234" l="1"/>
  <c r="H35" i="234"/>
  <c r="I34" i="234"/>
  <c r="E35" i="241" l="1"/>
  <c r="D35" i="241"/>
  <c r="J35" i="241"/>
  <c r="I35" i="241"/>
  <c r="H35" i="241"/>
  <c r="G35" i="241"/>
  <c r="J35" i="240"/>
  <c r="I35" i="240"/>
  <c r="H35" i="240"/>
  <c r="G35" i="240"/>
  <c r="E35" i="240"/>
  <c r="D35" i="240"/>
  <c r="I35" i="239"/>
  <c r="H35" i="239"/>
  <c r="G35" i="239"/>
  <c r="E35" i="239"/>
  <c r="D35" i="239"/>
  <c r="I35" i="238"/>
  <c r="H35" i="238"/>
  <c r="G35" i="238"/>
  <c r="E35" i="238"/>
  <c r="D35" i="238"/>
  <c r="I35" i="237"/>
  <c r="H35" i="237"/>
  <c r="G35" i="237"/>
  <c r="E35" i="237"/>
  <c r="D35" i="237"/>
  <c r="E35" i="236"/>
  <c r="D35" i="236"/>
  <c r="J35" i="236"/>
  <c r="I35" i="236"/>
  <c r="H35" i="236"/>
  <c r="G35" i="236"/>
  <c r="I35" i="203"/>
  <c r="J35" i="203"/>
  <c r="G35" i="203"/>
  <c r="E35" i="203"/>
  <c r="D35" i="203"/>
  <c r="I35" i="235"/>
  <c r="H35" i="235"/>
  <c r="G35" i="235"/>
  <c r="E35" i="235"/>
  <c r="D35" i="235"/>
  <c r="I35" i="234"/>
  <c r="E35" i="234"/>
  <c r="D35" i="234"/>
  <c r="G33" i="241" l="1"/>
  <c r="H34" i="241"/>
  <c r="H33" i="241"/>
  <c r="H31" i="241"/>
  <c r="I32" i="241"/>
  <c r="J33" i="241"/>
  <c r="I34" i="203" l="1"/>
  <c r="I33" i="203"/>
  <c r="G33" i="203"/>
  <c r="E34" i="235" l="1"/>
  <c r="H32" i="235"/>
  <c r="H31" i="235"/>
  <c r="H29" i="235"/>
  <c r="E32" i="235"/>
  <c r="E33" i="235"/>
  <c r="D32" i="235"/>
  <c r="H33" i="235"/>
  <c r="H34" i="235"/>
  <c r="D34" i="234"/>
  <c r="D33" i="234"/>
  <c r="D32" i="234"/>
  <c r="D31" i="234"/>
  <c r="D30" i="234"/>
  <c r="D29" i="234"/>
  <c r="E32" i="234"/>
  <c r="E31" i="234"/>
  <c r="E34" i="234"/>
  <c r="H34" i="234"/>
  <c r="H33" i="234"/>
  <c r="H32" i="234"/>
  <c r="H31" i="234"/>
  <c r="H30" i="234"/>
  <c r="H29" i="234"/>
  <c r="E33" i="234"/>
  <c r="E30" i="234"/>
  <c r="E29" i="234"/>
  <c r="G33" i="234" l="1"/>
  <c r="J34" i="241" l="1"/>
  <c r="I34" i="241"/>
  <c r="G34" i="241"/>
  <c r="I33" i="241"/>
  <c r="E34" i="241"/>
  <c r="D34" i="241"/>
  <c r="E33" i="241"/>
  <c r="D33" i="241"/>
  <c r="J34" i="240"/>
  <c r="I34" i="240"/>
  <c r="H34" i="240"/>
  <c r="G34" i="240"/>
  <c r="J33" i="240"/>
  <c r="I33" i="240"/>
  <c r="H33" i="240"/>
  <c r="G33" i="240"/>
  <c r="E34" i="240"/>
  <c r="D34" i="240"/>
  <c r="E33" i="240"/>
  <c r="D33" i="240"/>
  <c r="I34" i="239"/>
  <c r="H34" i="239"/>
  <c r="G34" i="239"/>
  <c r="I33" i="239"/>
  <c r="H33" i="239"/>
  <c r="G33" i="239"/>
  <c r="E34" i="239"/>
  <c r="D34" i="239"/>
  <c r="E33" i="239"/>
  <c r="D33" i="239"/>
  <c r="E32" i="239"/>
  <c r="I34" i="238"/>
  <c r="H34" i="238"/>
  <c r="G34" i="238"/>
  <c r="I33" i="238"/>
  <c r="H33" i="238"/>
  <c r="G33" i="238"/>
  <c r="E34" i="238"/>
  <c r="D34" i="238"/>
  <c r="E33" i="238"/>
  <c r="D33" i="238"/>
  <c r="E32" i="238"/>
  <c r="D32" i="238"/>
  <c r="D31" i="238"/>
  <c r="I34" i="237"/>
  <c r="H34" i="237"/>
  <c r="G34" i="237"/>
  <c r="I33" i="237"/>
  <c r="H33" i="237"/>
  <c r="G33" i="237"/>
  <c r="E34" i="237"/>
  <c r="D34" i="237"/>
  <c r="E33" i="237"/>
  <c r="D33" i="237"/>
  <c r="J34" i="236"/>
  <c r="I34" i="236"/>
  <c r="H34" i="236"/>
  <c r="G34" i="236"/>
  <c r="J33" i="236"/>
  <c r="I33" i="236"/>
  <c r="H33" i="236"/>
  <c r="G33" i="236"/>
  <c r="E34" i="236"/>
  <c r="D34" i="236"/>
  <c r="E33" i="236"/>
  <c r="D33" i="236"/>
  <c r="J34" i="203"/>
  <c r="G34" i="203"/>
  <c r="J33" i="203"/>
  <c r="H33" i="203"/>
  <c r="E34" i="203"/>
  <c r="D34" i="203"/>
  <c r="E33" i="203"/>
  <c r="D33" i="203"/>
  <c r="I34" i="235"/>
  <c r="G34" i="235"/>
  <c r="I33" i="235"/>
  <c r="G33" i="235"/>
  <c r="D34" i="235"/>
  <c r="D33" i="235"/>
  <c r="G34" i="234"/>
  <c r="I33" i="234"/>
  <c r="G31" i="237" l="1"/>
  <c r="G32" i="237"/>
  <c r="E32" i="241" l="1"/>
  <c r="D32" i="241"/>
  <c r="J32" i="241"/>
  <c r="H32" i="241"/>
  <c r="G32" i="241"/>
  <c r="H32" i="240"/>
  <c r="G32" i="240"/>
  <c r="I32" i="240"/>
  <c r="J32" i="240"/>
  <c r="E32" i="240"/>
  <c r="D32" i="240"/>
  <c r="H32" i="239"/>
  <c r="G32" i="239"/>
  <c r="I32" i="239"/>
  <c r="H32" i="238"/>
  <c r="G32" i="238"/>
  <c r="I32" i="238"/>
  <c r="I32" i="237"/>
  <c r="H32" i="237"/>
  <c r="E32" i="236"/>
  <c r="E32" i="203"/>
  <c r="H32" i="236"/>
  <c r="G32" i="236"/>
  <c r="I32" i="236"/>
  <c r="J32" i="236"/>
  <c r="D32" i="236"/>
  <c r="G31" i="234"/>
  <c r="G30" i="234"/>
  <c r="J32" i="203" l="1"/>
  <c r="I32" i="203"/>
  <c r="J26" i="203"/>
  <c r="I26" i="203"/>
  <c r="H32" i="203"/>
  <c r="G32" i="203"/>
  <c r="D32" i="203"/>
  <c r="G32" i="235"/>
  <c r="I32" i="235"/>
  <c r="G32" i="234"/>
  <c r="I32" i="234"/>
  <c r="I31" i="234"/>
  <c r="D32" i="239"/>
  <c r="E32" i="237"/>
  <c r="D32" i="237"/>
  <c r="I31" i="241" l="1"/>
  <c r="I28" i="241"/>
  <c r="G26" i="241"/>
  <c r="H26" i="241"/>
  <c r="G27" i="241"/>
  <c r="H27" i="241"/>
  <c r="G28" i="241"/>
  <c r="H28" i="241"/>
  <c r="G29" i="241"/>
  <c r="H29" i="241"/>
  <c r="G30" i="241"/>
  <c r="H30" i="241"/>
  <c r="I25" i="241"/>
  <c r="J25" i="241"/>
  <c r="I26" i="241"/>
  <c r="J26" i="241"/>
  <c r="I27" i="241"/>
  <c r="J27" i="241"/>
  <c r="I29" i="241"/>
  <c r="J29" i="241"/>
  <c r="I30" i="241"/>
  <c r="J30" i="241"/>
  <c r="E31" i="241"/>
  <c r="D31" i="241"/>
  <c r="J31" i="241"/>
  <c r="G31" i="241"/>
  <c r="I26" i="240"/>
  <c r="J26" i="240"/>
  <c r="I27" i="240"/>
  <c r="J27" i="240"/>
  <c r="I28" i="240"/>
  <c r="J28" i="240"/>
  <c r="I29" i="240"/>
  <c r="J29" i="240"/>
  <c r="I30" i="240"/>
  <c r="J30" i="240"/>
  <c r="J31" i="240"/>
  <c r="I31" i="240"/>
  <c r="G26" i="240"/>
  <c r="H26" i="240"/>
  <c r="G27" i="240"/>
  <c r="H27" i="240"/>
  <c r="G28" i="240"/>
  <c r="H28" i="240"/>
  <c r="G29" i="240"/>
  <c r="H29" i="240"/>
  <c r="G30" i="240"/>
  <c r="H30" i="240"/>
  <c r="D26" i="240"/>
  <c r="E26" i="240"/>
  <c r="D27" i="240"/>
  <c r="E27" i="240"/>
  <c r="D28" i="240"/>
  <c r="E28" i="240"/>
  <c r="D29" i="240"/>
  <c r="E29" i="240"/>
  <c r="D30" i="240"/>
  <c r="E30" i="240"/>
  <c r="H31" i="240"/>
  <c r="G31" i="240"/>
  <c r="E31" i="240"/>
  <c r="D31" i="240"/>
  <c r="I26" i="239"/>
  <c r="I27" i="239"/>
  <c r="I28" i="239"/>
  <c r="I29" i="239"/>
  <c r="I30" i="239"/>
  <c r="G26" i="239"/>
  <c r="H26" i="239"/>
  <c r="G27" i="239"/>
  <c r="H27" i="239"/>
  <c r="G28" i="239"/>
  <c r="H28" i="239"/>
  <c r="G29" i="239"/>
  <c r="H29" i="239"/>
  <c r="G30" i="239"/>
  <c r="H30" i="239"/>
  <c r="D26" i="239"/>
  <c r="E26" i="239"/>
  <c r="D27" i="239"/>
  <c r="E27" i="239"/>
  <c r="D28" i="239"/>
  <c r="E28" i="239"/>
  <c r="D29" i="239"/>
  <c r="E29" i="239"/>
  <c r="D30" i="239"/>
  <c r="E30" i="239"/>
  <c r="I31" i="239"/>
  <c r="H31" i="239"/>
  <c r="G31" i="239"/>
  <c r="E31" i="239"/>
  <c r="D31" i="239"/>
  <c r="I26" i="238"/>
  <c r="I27" i="238"/>
  <c r="I28" i="238"/>
  <c r="I29" i="238"/>
  <c r="I30" i="238"/>
  <c r="G25" i="238"/>
  <c r="H25" i="238"/>
  <c r="G26" i="238"/>
  <c r="H26" i="238"/>
  <c r="G27" i="238"/>
  <c r="H27" i="238"/>
  <c r="G28" i="238"/>
  <c r="H28" i="238"/>
  <c r="G29" i="238"/>
  <c r="H29" i="238"/>
  <c r="G30" i="238"/>
  <c r="H30" i="238"/>
  <c r="D26" i="238"/>
  <c r="E26" i="238"/>
  <c r="D27" i="238"/>
  <c r="E27" i="238"/>
  <c r="D28" i="238"/>
  <c r="E28" i="238"/>
  <c r="D29" i="238"/>
  <c r="E29" i="238"/>
  <c r="D30" i="238"/>
  <c r="E30" i="238"/>
  <c r="I31" i="238"/>
  <c r="H31" i="238"/>
  <c r="G31" i="238"/>
  <c r="E31" i="238"/>
  <c r="I26" i="237"/>
  <c r="I27" i="237"/>
  <c r="I28" i="237"/>
  <c r="I29" i="237"/>
  <c r="I30" i="237"/>
  <c r="G26" i="237"/>
  <c r="H26" i="237"/>
  <c r="G27" i="237"/>
  <c r="H27" i="237"/>
  <c r="G28" i="237"/>
  <c r="H28" i="237"/>
  <c r="G29" i="237"/>
  <c r="H29" i="237"/>
  <c r="G30" i="237"/>
  <c r="H30" i="237"/>
  <c r="I26" i="236"/>
  <c r="J26" i="236"/>
  <c r="I27" i="236"/>
  <c r="J27" i="236"/>
  <c r="I28" i="236"/>
  <c r="J28" i="236"/>
  <c r="I29" i="236"/>
  <c r="J29" i="236"/>
  <c r="J30" i="236"/>
  <c r="I30" i="236"/>
  <c r="H30" i="236"/>
  <c r="G30" i="236"/>
  <c r="H29" i="236"/>
  <c r="G29" i="236"/>
  <c r="H28" i="236"/>
  <c r="G28" i="236"/>
  <c r="H27" i="236"/>
  <c r="G27" i="236"/>
  <c r="H26" i="236"/>
  <c r="G26" i="236"/>
  <c r="E30" i="236"/>
  <c r="D30" i="236"/>
  <c r="E29" i="236"/>
  <c r="D29" i="236"/>
  <c r="E28" i="236"/>
  <c r="D28" i="236"/>
  <c r="E27" i="236"/>
  <c r="D27" i="236"/>
  <c r="E26" i="236"/>
  <c r="D26" i="236"/>
  <c r="I27" i="203"/>
  <c r="J27" i="203"/>
  <c r="I28" i="203"/>
  <c r="J28" i="203"/>
  <c r="I29" i="203"/>
  <c r="J29" i="203"/>
  <c r="J30" i="203"/>
  <c r="I30" i="203"/>
  <c r="G26" i="203"/>
  <c r="H26" i="203"/>
  <c r="G27" i="203"/>
  <c r="H27" i="203"/>
  <c r="G28" i="203"/>
  <c r="H28" i="203"/>
  <c r="G29" i="203"/>
  <c r="H29" i="203"/>
  <c r="G30" i="203"/>
  <c r="H30" i="203"/>
  <c r="D26" i="203"/>
  <c r="E26" i="203"/>
  <c r="D27" i="203"/>
  <c r="E27" i="203"/>
  <c r="D28" i="203"/>
  <c r="E28" i="203"/>
  <c r="D29" i="203"/>
  <c r="E29" i="203"/>
  <c r="D30" i="203"/>
  <c r="I26" i="235"/>
  <c r="I27" i="235"/>
  <c r="I28" i="235"/>
  <c r="I29" i="235"/>
  <c r="I30" i="235"/>
  <c r="G26" i="235"/>
  <c r="H26" i="235"/>
  <c r="G27" i="235"/>
  <c r="H27" i="235"/>
  <c r="G28" i="235"/>
  <c r="H28" i="235"/>
  <c r="G29" i="235"/>
  <c r="G30" i="235"/>
  <c r="H30" i="235"/>
  <c r="D26" i="235"/>
  <c r="E26" i="235"/>
  <c r="D27" i="235"/>
  <c r="E27" i="235"/>
  <c r="D28" i="235"/>
  <c r="E28" i="235"/>
  <c r="D29" i="235"/>
  <c r="E29" i="235"/>
  <c r="D30" i="235"/>
  <c r="E30" i="235"/>
  <c r="I25" i="234"/>
  <c r="I26" i="234"/>
  <c r="I27" i="234"/>
  <c r="I28" i="234"/>
  <c r="I29" i="234"/>
  <c r="I30" i="234"/>
  <c r="D25" i="234"/>
  <c r="E25" i="234"/>
  <c r="D26" i="234"/>
  <c r="E26" i="234"/>
  <c r="D27" i="234"/>
  <c r="E27" i="234"/>
  <c r="D28" i="234"/>
  <c r="E28" i="234"/>
  <c r="G25" i="234"/>
  <c r="H25" i="234"/>
  <c r="G26" i="234"/>
  <c r="H26" i="234"/>
  <c r="G27" i="234"/>
  <c r="H27" i="234"/>
  <c r="G28" i="234"/>
  <c r="H28" i="234"/>
  <c r="G29" i="234"/>
  <c r="D26" i="237"/>
  <c r="E26" i="237"/>
  <c r="D27" i="237"/>
  <c r="E27" i="237"/>
  <c r="D28" i="237"/>
  <c r="E28" i="237"/>
  <c r="D29" i="237"/>
  <c r="E29" i="237"/>
  <c r="D30" i="237"/>
  <c r="E30" i="237"/>
  <c r="E31" i="237"/>
  <c r="D31" i="237"/>
  <c r="H31" i="236"/>
  <c r="G31" i="236"/>
  <c r="E31" i="236"/>
  <c r="D31" i="236"/>
  <c r="H31" i="203"/>
  <c r="G31" i="203"/>
  <c r="E31" i="203"/>
  <c r="D31" i="203"/>
  <c r="I31" i="235"/>
  <c r="G31" i="235"/>
  <c r="E31" i="235"/>
  <c r="D31" i="235"/>
  <c r="J28" i="241" l="1"/>
  <c r="I31" i="237"/>
  <c r="H31" i="237"/>
</calcChain>
</file>

<file path=xl/sharedStrings.xml><?xml version="1.0" encoding="utf-8"?>
<sst xmlns="http://schemas.openxmlformats.org/spreadsheetml/2006/main" count="761" uniqueCount="127">
  <si>
    <t>INDICADORES INFORMACIÓN SECTORIAL</t>
  </si>
  <si>
    <t>TABLA DE CONTENIDO</t>
  </si>
  <si>
    <t xml:space="preserve">1. INDICADORES DE FINANCIACIÓN </t>
  </si>
  <si>
    <t>1 Financiación de Vivienda -FIVI</t>
  </si>
  <si>
    <t>1.1</t>
  </si>
  <si>
    <t>Número de viviendas</t>
  </si>
  <si>
    <t>Cuadro 1</t>
  </si>
  <si>
    <t>Total Nacional y Bogotá, variaciones y participación de Bogotá</t>
  </si>
  <si>
    <t>Cuadro 2</t>
  </si>
  <si>
    <t>Vivienda nueva Nacional y Bogotá, variaciones y participación de Bogotá</t>
  </si>
  <si>
    <t>Cuadro 3</t>
  </si>
  <si>
    <t>Vivienda usada Nacional y Bogotá, variaciones y participación de Bogotá</t>
  </si>
  <si>
    <t>Cuadro 4</t>
  </si>
  <si>
    <t>Bogotá, vivienda nueva (VIS y No VIS)</t>
  </si>
  <si>
    <t>Cuadro 5</t>
  </si>
  <si>
    <t>Bogotá, vivienda usada (VIS y No VIS)</t>
  </si>
  <si>
    <t>1.2</t>
  </si>
  <si>
    <t>Valor de los créditos</t>
  </si>
  <si>
    <t>Cuadro 6</t>
  </si>
  <si>
    <t>Cuadro 7</t>
  </si>
  <si>
    <t>Cuadro 8</t>
  </si>
  <si>
    <t>Cuadro 9</t>
  </si>
  <si>
    <t>Cuadro 10</t>
  </si>
  <si>
    <t>SISTEMA DE INFORMACIÓN DEL HÁBITAT</t>
  </si>
  <si>
    <t>METADATO DE LA OPERACIÓN ESTADÍSTICA FINANCIACIÓN DE VIVIENDA</t>
  </si>
  <si>
    <t>Concepto</t>
  </si>
  <si>
    <t>Descripción</t>
  </si>
  <si>
    <t>Operación estadística</t>
  </si>
  <si>
    <t>FINANCIACIÓN DE VIVIENDA</t>
  </si>
  <si>
    <t>Entidad responsable</t>
  </si>
  <si>
    <t>Departamento Administrativo Nacional de Estadítica - DANE</t>
  </si>
  <si>
    <t>Área temática</t>
  </si>
  <si>
    <t>Económica</t>
  </si>
  <si>
    <t>Tema</t>
  </si>
  <si>
    <t>Acceso a la vivienda</t>
  </si>
  <si>
    <t>Antecedentes</t>
  </si>
  <si>
    <t xml:space="preserve">La operación estadística de “Financiación de Vivienda” presenta cuatro etapas históricas desde su creación. La primera, entre 1983 y 1994, identificada con el nombre "Edificación y Financiación de Vivienda", la cual buscaba dimensionar tanto la oferta (construcción) como la demanda (compra) de vivienda en el país. La segunda, denominada "Financiación de Vivienda", tiene su inicio en 1995 y va hasta 1999, su alcance es la demanda (compra) de vivienda en Colombia. La tercera etapa va desde 1999 hasta el 2004 y su enfoque sigue siendo el de la demanda, pues la política de vivienda en el país está en manos de los particulares. La cuarta y última etapa tiene sus inicios desde el 2004 en adelante y se efectuó, con el fin de actualizar la investigación, de acuerdo con la normatividad vigente: Así como incluir lo pertinente en materia de legislación de financiación de vivienda, el DANE adopta el rediseño de la investigación y da punto de partida a su cuarta etapa, en donde se incluyen los nuevos criterios para regular el sistema especializado de financiación de vivienda individual a largo plazo. 
 </t>
  </si>
  <si>
    <t>Objetivo general</t>
  </si>
  <si>
    <t xml:space="preserve">Dotar al país y al sistema de financiación de vivienda, de un instrumento de medición que permita conocer la evolución del número y valor de las viviendas financiadas en el país a largo plazo, por parte de las entidades especializadas en otorgar créditos hipotecarios de vivienda. </t>
  </si>
  <si>
    <t>Objetivos específicos</t>
  </si>
  <si>
    <t xml:space="preserve">* Determinar el número y valor de las viviendas financiadas por tipo de vivienda, según rangos de vivienda, entidad financiadora y a nivel total nacional, por departamento y capital de departamento. </t>
  </si>
  <si>
    <t xml:space="preserve">* Establecer el número y valor de las viviendas de interés social financiadas por tipo de vivienda, con y sin Subsidio Familiar de Vivienda, según entidad financiadora y a nivel total nacional, por departamento y capital de departamento. </t>
  </si>
  <si>
    <t xml:space="preserve"> </t>
  </si>
  <si>
    <t xml:space="preserve">* Cuantificar el número y valor de las viviendas diferentes de interés social financiadas por tipo de vivienda, según categorías, entidad financiadora y a nivel total nacional, por departamento y capital de departamento. </t>
  </si>
  <si>
    <t xml:space="preserve">* Recopilar información sobre operaciones de crédito: desembolsos a crédito de constructores; créditos individuales desembolsados para los Fondos, Cajas de Vivienda y demás entidades especializadas en la financiación de vivienda y subrogaciones de crédito. </t>
  </si>
  <si>
    <t>Conceptos básicos</t>
  </si>
  <si>
    <r>
      <rPr>
        <b/>
        <sz val="10"/>
        <color indexed="8"/>
        <rFont val="Times New Roman"/>
        <family val="1"/>
      </rPr>
      <t>Financiación de vivienda:</t>
    </r>
    <r>
      <rPr>
        <sz val="10"/>
        <color indexed="8"/>
        <rFont val="Times New Roman"/>
        <family val="1"/>
      </rPr>
      <t xml:space="preserve"> sistema crediticio relacionado con el número y el valor de las viviendas financiadas nuevas y usadas a través de los créditos entregados por las entidades que financian créditos hipotecarios, a largo plazo en el país.  </t>
    </r>
  </si>
  <si>
    <r>
      <rPr>
        <b/>
        <sz val="10"/>
        <color indexed="8"/>
        <rFont val="Times New Roman"/>
        <family val="1"/>
      </rPr>
      <t>Estadísticas de Financiación de Vivienda:</t>
    </r>
    <r>
      <rPr>
        <sz val="10"/>
        <color indexed="8"/>
        <rFont val="Times New Roman"/>
        <family val="1"/>
      </rPr>
      <t xml:space="preserve"> instrumento de medición que permite conocer la evolución del número y valor de las viviendas financiadas en el país, a largo plazo, por parte de las entidades especializadas en otorgar créditos hipotecarios de vivienda. </t>
    </r>
  </si>
  <si>
    <r>
      <rPr>
        <b/>
        <sz val="10"/>
        <color indexed="8"/>
        <rFont val="Times New Roman"/>
        <family val="1"/>
      </rPr>
      <t xml:space="preserve">Moneda: </t>
    </r>
    <r>
      <rPr>
        <sz val="10"/>
        <color indexed="8"/>
        <rFont val="Times New Roman"/>
        <family val="1"/>
      </rPr>
      <t xml:space="preserve">corresponde a la moneda en la cual fue otorgado el crédito hipotecario de vivienda, el cual puede estar expresado en Pesos o en Unidades de Valor Real-UVR. </t>
    </r>
  </si>
  <si>
    <r>
      <rPr>
        <b/>
        <sz val="10"/>
        <color indexed="8"/>
        <rFont val="Times New Roman"/>
        <family val="1"/>
      </rPr>
      <t xml:space="preserve">Financiación en UVR: </t>
    </r>
    <r>
      <rPr>
        <sz val="10"/>
        <color indexed="8"/>
        <rFont val="Times New Roman"/>
        <family val="1"/>
      </rPr>
      <t xml:space="preserve">corresponde a la financiación de vivienda que fue otorgada indexada en Unidades de Valor Real-UVR. </t>
    </r>
  </si>
  <si>
    <r>
      <rPr>
        <b/>
        <sz val="10"/>
        <color indexed="8"/>
        <rFont val="Times New Roman"/>
        <family val="1"/>
      </rPr>
      <t>Financiación en pesos:</t>
    </r>
    <r>
      <rPr>
        <sz val="10"/>
        <color indexed="8"/>
        <rFont val="Times New Roman"/>
        <family val="1"/>
      </rPr>
      <t xml:space="preserve"> corresponde a la financiación de vivienda que fue otorgada en pesos y no tiene ningún tipo de indexación a la Unidad de Valor Real -UVR. </t>
    </r>
  </si>
  <si>
    <r>
      <rPr>
        <b/>
        <sz val="10"/>
        <color indexed="8"/>
        <rFont val="Times New Roman"/>
        <family val="1"/>
      </rPr>
      <t>Tipo de vivienda:</t>
    </r>
    <r>
      <rPr>
        <sz val="10"/>
        <color indexed="8"/>
        <rFont val="Times New Roman"/>
        <family val="1"/>
      </rPr>
      <t xml:space="preserve"> corresponde a la clasificación según el tipo de solución habitacional al cual están dirigidos los recursos del crédito hipotecario y puede ser nueva y usada. </t>
    </r>
  </si>
  <si>
    <r>
      <rPr>
        <b/>
        <sz val="10"/>
        <color indexed="8"/>
        <rFont val="Times New Roman"/>
        <family val="1"/>
      </rPr>
      <t>Rango vivienda:</t>
    </r>
    <r>
      <rPr>
        <sz val="10"/>
        <color indexed="8"/>
        <rFont val="Times New Roman"/>
        <family val="1"/>
      </rPr>
      <t xml:space="preserve"> corresponde a la clasificación que tiene el valor del inmueble que fue financiado. Puede ser vivienda VIS o diferente de VIS. </t>
    </r>
  </si>
  <si>
    <r>
      <rPr>
        <b/>
        <sz val="10"/>
        <color indexed="8"/>
        <rFont val="Times New Roman"/>
        <family val="1"/>
      </rPr>
      <t>Entidad financiadora de vivienda:</t>
    </r>
    <r>
      <rPr>
        <sz val="10"/>
        <color indexed="8"/>
        <rFont val="Times New Roman"/>
        <family val="1"/>
      </rPr>
      <t xml:space="preserve"> corresponde a las entidades facultadas para otorgar créditos hipotecarios a largo plazo en el país. </t>
    </r>
  </si>
  <si>
    <r>
      <rPr>
        <b/>
        <sz val="10"/>
        <color indexed="8"/>
        <rFont val="Times New Roman"/>
        <family val="1"/>
      </rPr>
      <t>Financiación  VIS:</t>
    </r>
    <r>
      <rPr>
        <sz val="10"/>
        <color indexed="8"/>
        <rFont val="Times New Roman"/>
        <family val="1"/>
      </rPr>
      <t xml:space="preserve"> corresponde a la vivienda de interés social. La clasificación está determinada por el valor de la vivienda. Tiene condiciones especiales de tasa de interés y porcentaje de financiación,  y puede ser sujeta de subsidio familiar de vivienda por parte del gobierno. </t>
    </r>
  </si>
  <si>
    <r>
      <rPr>
        <b/>
        <sz val="10"/>
        <color indexed="8"/>
        <rFont val="Times New Roman"/>
        <family val="1"/>
      </rPr>
      <t xml:space="preserve">Financiación  No VIS: </t>
    </r>
    <r>
      <rPr>
        <sz val="10"/>
        <color indexed="8"/>
        <rFont val="Times New Roman"/>
        <family val="1"/>
      </rPr>
      <t xml:space="preserve">corresponde a la vivienda diferente de interés social. La clasificación está determinada por el valor de la vivienda. Tiene condiciones especiales de tasa de interés y porcentaje de financiación, y no está sujeta a subsidio familiar de vivienda por parte del gobierno. </t>
    </r>
  </si>
  <si>
    <r>
      <rPr>
        <b/>
        <sz val="10"/>
        <color indexed="8"/>
        <rFont val="Times New Roman"/>
        <family val="1"/>
      </rPr>
      <t>Subsidio Familiar de Vivienda  (SFV):</t>
    </r>
    <r>
      <rPr>
        <sz val="10"/>
        <color indexed="8"/>
        <rFont val="Times New Roman"/>
        <family val="1"/>
      </rPr>
      <t xml:space="preserve"> Es el aporte estatal en dinero o en especie, otorgado por una sola vez al beneficiario con el objeto de facilitarle la adquisición de una solución de vivienda de interés social, sin cargo de restitución, siempre que el beneficiario cumpla con los requisitos que establece la Ley 3 de 1991. </t>
    </r>
  </si>
  <si>
    <r>
      <rPr>
        <b/>
        <sz val="10"/>
        <color indexed="8"/>
        <rFont val="Times New Roman"/>
        <family val="1"/>
      </rPr>
      <t>Departamentos y Bogotá, D. C:</t>
    </r>
    <r>
      <rPr>
        <sz val="10"/>
        <color indexed="8"/>
        <rFont val="Times New Roman"/>
        <family val="1"/>
      </rPr>
      <t xml:space="preserve"> corresponde a la clasificación de los entes territoriales dada en el División Política de Colombia –DIVIPOLA. </t>
    </r>
  </si>
  <si>
    <r>
      <rPr>
        <b/>
        <sz val="10"/>
        <color indexed="8"/>
        <rFont val="Times New Roman"/>
        <family val="1"/>
      </rPr>
      <t>Número de viviendas financiadas:</t>
    </r>
    <r>
      <rPr>
        <sz val="10"/>
        <color indexed="8"/>
        <rFont val="Times New Roman"/>
        <family val="1"/>
      </rPr>
      <t xml:space="preserve"> corresponde a la sumatoria del número de créditos u obligaciones hipotecarias individuales concedidas en el trimestre de referencia.</t>
    </r>
  </si>
  <si>
    <r>
      <rPr>
        <b/>
        <sz val="10"/>
        <color indexed="8"/>
        <rFont val="Times New Roman"/>
        <family val="1"/>
      </rPr>
      <t>Valor de las viviendas financiadas:</t>
    </r>
    <r>
      <rPr>
        <sz val="10"/>
        <color indexed="8"/>
        <rFont val="Times New Roman"/>
        <family val="1"/>
      </rPr>
      <t xml:space="preserve"> concierne a la sumatoria del monto de capital total desembolsado mediante los créditos hipotecarios concedidos en el trimestre de referencia. </t>
    </r>
  </si>
  <si>
    <r>
      <rPr>
        <b/>
        <sz val="10"/>
        <color indexed="8"/>
        <rFont val="Times New Roman"/>
        <family val="1"/>
      </rPr>
      <t xml:space="preserve">Microcréditos Inmobiliarios: </t>
    </r>
    <r>
      <rPr>
        <sz val="10"/>
        <color indexed="8"/>
        <rFont val="Times New Roman"/>
        <family val="1"/>
      </rPr>
      <t xml:space="preserve">corresponde al número de obligaciones que se otorgan para la adquisición, construcción o mejoramiento de inmuebles, cuyo monto no supere los veinticinco (25) salarios mínimos legales mensuales vigentes (smlmv), con un plazo inferior a cinco (5) años y una tasa de interés equivalente a la prevista para la financiación de Vivienda de Interés Social (VIS). </t>
    </r>
  </si>
  <si>
    <r>
      <rPr>
        <b/>
        <sz val="10"/>
        <color indexed="8"/>
        <rFont val="Times New Roman"/>
        <family val="1"/>
      </rPr>
      <t>Tasa interés:</t>
    </r>
    <r>
      <rPr>
        <sz val="10"/>
        <color indexed="8"/>
        <rFont val="Times New Roman"/>
        <family val="1"/>
      </rPr>
      <t xml:space="preserve"> corresponde a la tasa de interés promedio ponderada de los créditos hipotecarios de vivienda vigentes. </t>
    </r>
  </si>
  <si>
    <t>Variables de estudio y clasificación</t>
  </si>
  <si>
    <r>
      <t xml:space="preserve">Varirables de estudio:  </t>
    </r>
    <r>
      <rPr>
        <sz val="10"/>
        <color indexed="8"/>
        <rFont val="Times New Roman"/>
        <family val="1"/>
      </rPr>
      <t xml:space="preserve">número de viviendas financiadas y valor de las vivienda financiadas. </t>
    </r>
  </si>
  <si>
    <r>
      <rPr>
        <b/>
        <sz val="10"/>
        <color indexed="8"/>
        <rFont val="Times New Roman"/>
        <family val="1"/>
      </rPr>
      <t>Variables de clsificación:</t>
    </r>
    <r>
      <rPr>
        <sz val="10"/>
        <color indexed="8"/>
        <rFont val="Times New Roman"/>
        <family val="1"/>
      </rPr>
      <t xml:space="preserve">  tipo de vivienda (nueva y usada), rango de vivienda (VIS y No VIS), vivienda VIS nueva con y sin subsidio familiar de vivienda, entidad financiadora de vivienda y categorías No VIS, tipo de moneda. </t>
    </r>
  </si>
  <si>
    <r>
      <rPr>
        <b/>
        <sz val="10"/>
        <color indexed="8"/>
        <rFont val="Times New Roman"/>
        <family val="1"/>
      </rPr>
      <t>Geográfica:</t>
    </r>
    <r>
      <rPr>
        <sz val="10"/>
        <color indexed="8"/>
        <rFont val="Times New Roman"/>
        <family val="1"/>
      </rPr>
      <t xml:space="preserve"> total nacional, por departamentos y capital de departamento. </t>
    </r>
  </si>
  <si>
    <t>Universo de estudio</t>
  </si>
  <si>
    <t xml:space="preserve">El universo de estudio lo constituye la financiación de vivienda de las entidades que financian este tipo de inmuebles en el país, a largo plazo. </t>
  </si>
  <si>
    <t>Unidad de observación</t>
  </si>
  <si>
    <r>
      <rPr>
        <b/>
        <sz val="10"/>
        <color indexed="8"/>
        <rFont val="Times New Roman"/>
        <family val="1"/>
      </rPr>
      <t>Entidades financiadoras de vivienda, a largo plazo:</t>
    </r>
    <r>
      <rPr>
        <sz val="10"/>
        <color indexed="8"/>
        <rFont val="Times New Roman"/>
        <family val="1"/>
      </rPr>
      <t xml:space="preserve"> Banca Hipotecaria, Fondo Nacional del Ahorro y Fondos y Cajas de vivienda</t>
    </r>
  </si>
  <si>
    <r>
      <rPr>
        <b/>
        <sz val="10"/>
        <color indexed="8"/>
        <rFont val="Times New Roman"/>
        <family val="1"/>
      </rPr>
      <t>Unidad de análisis:</t>
    </r>
    <r>
      <rPr>
        <sz val="10"/>
        <color indexed="8"/>
        <rFont val="Times New Roman"/>
        <family val="1"/>
      </rPr>
      <t xml:space="preserve"> Los créditos de vivienda otorgados a largo plazo y leasing habitacional. </t>
    </r>
  </si>
  <si>
    <r>
      <rPr>
        <b/>
        <sz val="10"/>
        <color indexed="8"/>
        <rFont val="Times New Roman"/>
        <family val="1"/>
      </rPr>
      <t xml:space="preserve">Unidad de información: </t>
    </r>
    <r>
      <rPr>
        <sz val="10"/>
        <color indexed="8"/>
        <rFont val="Times New Roman"/>
        <family val="1"/>
      </rPr>
      <t xml:space="preserve">Entidades financiadoras de vivienda en el país, a largo plazo: Banca Hipotecaria, Fondo Nacional del Ahorro y Fondos y Cajas de vivienda. </t>
    </r>
  </si>
  <si>
    <t xml:space="preserve">PERIODO DE REFERENCIA </t>
  </si>
  <si>
    <t xml:space="preserve">La investigación se presenta de forma trimestral. </t>
  </si>
  <si>
    <t xml:space="preserve">PERIODO DE RECOLECCIÓN </t>
  </si>
  <si>
    <t xml:space="preserve">La recepción de la información se realiza en un período de 20 días, contados a partir del primer día hábil del mes siguiente al corte trimestral, que se realiza de la siguiente manera: primer trimestre corte a marzo; segundo trimestre corte a junio; tercer trimestre corte a septiembre y cuarto trimestre corte a diciembre. </t>
  </si>
  <si>
    <t xml:space="preserve">DESAGREGACIÓN DE RESULTADOS </t>
  </si>
  <si>
    <r>
      <rPr>
        <b/>
        <sz val="10"/>
        <color indexed="8"/>
        <rFont val="Times New Roman"/>
        <family val="1"/>
      </rPr>
      <t>Desagregación geográfica.</t>
    </r>
    <r>
      <rPr>
        <sz val="10"/>
        <color indexed="8"/>
        <rFont val="Times New Roman"/>
        <family val="1"/>
      </rPr>
      <t xml:space="preserve"> La información se presenta a nivel total nacional, por departamento y Bogotá, D.C.  </t>
    </r>
    <r>
      <rPr>
        <b/>
        <sz val="10"/>
        <color indexed="8"/>
        <rFont val="Times New Roman"/>
        <family val="1"/>
      </rPr>
      <t>Desagregación temática.</t>
    </r>
    <r>
      <rPr>
        <sz val="10"/>
        <color indexed="8"/>
        <rFont val="Times New Roman"/>
        <family val="1"/>
      </rPr>
      <t xml:space="preserve"> Esta se presenta a nivel de las dos variables de estudio: valor de los desembolsos de créditos y número de créditos. </t>
    </r>
  </si>
  <si>
    <t xml:space="preserve">MEDIOS DE DIFUSIÓN </t>
  </si>
  <si>
    <t xml:space="preserve">Boletín y comunicado de prensa, boletín estadístico, series y anexos estadísticos y respuesta a requerimientos de información. </t>
  </si>
  <si>
    <t>Nota. Elaborado a partir de la metodología, ficha metodológica y manuales de Financiación de Vivienda del DANE.</t>
  </si>
  <si>
    <t>Nota: A partir de la publicación del I trimestre de 2021, se incluye el leasing habitacional, con información histórica desde el I trimestre de 2015. Así mismo se amplia la cobertura de la operación estadística al total de establecimientos de créditos vigilados pr la Superintendencia Financiera de Colombia, que estan autorizados para realizar operaciones de créditos hipotecarios y leasing habitacional.</t>
  </si>
  <si>
    <t>SECRETARÍA DISTRITAL DEL HÁBITAT - SDHT</t>
  </si>
  <si>
    <t>SUBSECRETARÍA DE PLANEACIÓN Y POLÍTICA</t>
  </si>
  <si>
    <t>SUBDIRECCIÓN DE INFORMACIÓN SECTORIAL</t>
  </si>
  <si>
    <t xml:space="preserve">SISTEMA DE INFORMACIÓN DEL HÁBITAT </t>
  </si>
  <si>
    <t>Total Nacional y Bogotá D.C.</t>
  </si>
  <si>
    <t>Número de viviendas financiadas total, Variaciones y participación de Bogotá</t>
  </si>
  <si>
    <t>Número</t>
  </si>
  <si>
    <t>Años</t>
  </si>
  <si>
    <t>Trimestre</t>
  </si>
  <si>
    <t>Total Nacional</t>
  </si>
  <si>
    <t>Bogotá D.C.</t>
  </si>
  <si>
    <t>Participación de Bogotá</t>
  </si>
  <si>
    <t>Número de viviendas financiadas</t>
  </si>
  <si>
    <t>Variaciones (%)</t>
  </si>
  <si>
    <t>Trimestral</t>
  </si>
  <si>
    <t>Anual</t>
  </si>
  <si>
    <t>I</t>
  </si>
  <si>
    <t>II</t>
  </si>
  <si>
    <t>III</t>
  </si>
  <si>
    <t>IV</t>
  </si>
  <si>
    <t>Fuente: DANE - Financiación de vivienda</t>
  </si>
  <si>
    <t xml:space="preserve">Nota: DANE a partir de la publicación del I trimestre de 2021, incluye el leasing habitacional, con información histórica desde el I trimestre de 2015. </t>
  </si>
  <si>
    <t xml:space="preserve">Nota aclaratoria DANE: la ultima publicación del DANE contiene un ajuste para el período comprendido desde el I a IV trimestre del año 2022, provenientes de dos situaciones. En primer lugar, el cambio principal se da por una corrección reportada por una de nuestras fuentes de información la cual corresponde en promedio a un 15% del total del número de desembolsos publicado durante el año 2022. 
En segundo lugar, se realiza ajuste en el procesamiento de la información que incluye la integración de uno de los tres componentes (subrogación) que conforman los créditos hipotecarios, la cual corresponde en promedio al 8% del total del número de desembolsos publicado durante el año 2022; es importante aclarar que el ajuste se produce por el cambio del instrumento de recolección utilizado para el reporte de las fuentes implementado a partir del mes de febrero de 2022, en el cual las fuentes reportan cada componente (créditos de vivienda, leasing habitacional y subrogaciones) de forma desagregada, mientras que en el anterior instrumento este venía de forma agregada; el nuevo formato de recolección hace parte del mejoramiento continuo de la operación estadística, con el objetivo de proporcionar mayor valor agregado a la información que actualmente se pone a disposición de los usuarios de Financiación de vivienda, sin embargo se deja claro que las nuevas variables que contiene el instrumento de recolección aún no han sido publicadas.
</t>
  </si>
  <si>
    <t>Número de viviendas financiadas nuevas, Variaciones y participación de Bogotá</t>
  </si>
  <si>
    <t>Número de viviendas nuevas</t>
  </si>
  <si>
    <t>Número de viviendas financiadas usadas, Variaciones y participación de Bogotá</t>
  </si>
  <si>
    <t>Número de viviendas usadas</t>
  </si>
  <si>
    <t xml:space="preserve">Número de viviendas nuevas VIS y No VIS, Variaciones y participaciones </t>
  </si>
  <si>
    <t>Vivienda de Interés Social - VIS</t>
  </si>
  <si>
    <t>Vivienda Diferente de Interés Social - No VIS</t>
  </si>
  <si>
    <t>Participación de la VIS</t>
  </si>
  <si>
    <t>Participación de la No VIS</t>
  </si>
  <si>
    <t>La información a partir del I  trimestre  2022 de Bogotá se encuentra en  el anexo FIV-SerieTIpoBAseMun</t>
  </si>
  <si>
    <t xml:space="preserve">Número de viviendas usadas VIS y No VIS, Variaciones y participaciones </t>
  </si>
  <si>
    <t xml:space="preserve">La información para VI trimestre de Bogotá se encuentra en revisión </t>
  </si>
  <si>
    <t>Valor de los créditos desembolsados para la compra de vivienda, Variaciones y participación de Bogotá</t>
  </si>
  <si>
    <t>Millones de pesos corrientes</t>
  </si>
  <si>
    <t>Valor de los créditos vivienda nueva para la compra de vivienda, Variaciones y participación de Bogotá</t>
  </si>
  <si>
    <t>Valor de los créditos vivienda nueva</t>
  </si>
  <si>
    <t>Valor de los créditos vivienda usada para la compra de vivienda, Variaciones y participación de Bogotá</t>
  </si>
  <si>
    <t>Valor de los créditos vivienda usada</t>
  </si>
  <si>
    <t>No se dispone con la información para el IV trimestre 2021</t>
  </si>
  <si>
    <t xml:space="preserve">La información para III trimestre de Bogotá se encuentra en revisión </t>
  </si>
  <si>
    <t>Actualización: diciembre 2025</t>
  </si>
  <si>
    <t>2015 (I trimestre) - 2025 (III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</si>
</sst>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_-* #,##0.00\ [$€]_-;\-* #,##0.00\ [$€]_-;_-* &quot;-&quot;??\ [$€]_-;_-@_-"/>
    <numFmt numFmtId="166" formatCode="_-* #,##0.00\ _p_t_a_-;\-* #,##0.00\ _p_t_a_-;_-* &quot;-&quot;??\ _p_t_a_-;_-@_-"/>
    <numFmt numFmtId="167" formatCode="_-* #,##0\ _€_-;\-* #,##0\ _€_-;_-* &quot;-&quot;??\ _€_-;_-@_-"/>
    <numFmt numFmtId="168" formatCode="0.0%"/>
  </numFmts>
  <fonts count="35" x14ac:knownFonts="1">
    <font>
      <sz val="11"/>
      <color theme="1"/>
      <name val="Calibri"/>
      <family val="2"/>
      <scheme val="minor"/>
    </font>
    <font>
      <sz val="11"/>
      <color indexed="8"/>
      <name val="Calibri"/>
      <family val="2"/>
    </font>
    <font>
      <sz val="10"/>
      <name val="Arial"/>
      <family val="2"/>
    </font>
    <font>
      <sz val="10"/>
      <name val="Arial"/>
      <family val="2"/>
    </font>
    <font>
      <sz val="11"/>
      <color indexed="8"/>
      <name val="Calibri"/>
      <family val="2"/>
    </font>
    <font>
      <sz val="10"/>
      <name val="Arial"/>
      <family val="2"/>
    </font>
    <font>
      <sz val="10"/>
      <name val="Arial"/>
      <family val="2"/>
    </font>
    <font>
      <sz val="10"/>
      <name val="Arial"/>
      <family val="2"/>
    </font>
    <font>
      <sz val="10"/>
      <name val="Arial"/>
      <family val="2"/>
    </font>
    <font>
      <sz val="10"/>
      <name val="Arial"/>
      <family val="2"/>
    </font>
    <font>
      <b/>
      <sz val="16"/>
      <color indexed="8"/>
      <name val="Times New Roman"/>
      <family val="1"/>
    </font>
    <font>
      <sz val="12"/>
      <color indexed="8"/>
      <name val="Times New Roman"/>
      <family val="1"/>
    </font>
    <font>
      <b/>
      <sz val="14"/>
      <color indexed="8"/>
      <name val="Times New Roman"/>
      <family val="1"/>
    </font>
    <font>
      <b/>
      <sz val="10"/>
      <color indexed="8"/>
      <name val="Times New Roman"/>
      <family val="1"/>
    </font>
    <font>
      <sz val="11"/>
      <color indexed="8"/>
      <name val="Calibri"/>
      <family val="2"/>
    </font>
    <font>
      <sz val="11"/>
      <color indexed="8"/>
      <name val="Times New Roman"/>
      <family val="1"/>
    </font>
    <font>
      <sz val="16"/>
      <color indexed="8"/>
      <name val="Times New Roman"/>
      <family val="1"/>
    </font>
    <font>
      <b/>
      <sz val="12"/>
      <color indexed="8"/>
      <name val="Times New Roman"/>
      <family val="1"/>
    </font>
    <font>
      <b/>
      <i/>
      <sz val="11"/>
      <color indexed="8"/>
      <name val="Times New Roman"/>
      <family val="1"/>
    </font>
    <font>
      <u/>
      <sz val="11"/>
      <color indexed="12"/>
      <name val="Times New Roman"/>
      <family val="1"/>
    </font>
    <font>
      <sz val="10"/>
      <color indexed="8"/>
      <name val="Times New Roman"/>
      <family val="1"/>
    </font>
    <font>
      <b/>
      <sz val="11"/>
      <color indexed="8"/>
      <name val="Times New Roman"/>
      <family val="1"/>
    </font>
    <font>
      <sz val="10"/>
      <name val="Tahoma"/>
      <family val="2"/>
    </font>
    <font>
      <sz val="11"/>
      <color indexed="8"/>
      <name val="Calibri"/>
      <family val="2"/>
    </font>
    <font>
      <vertAlign val="superscript"/>
      <sz val="10"/>
      <color indexed="8"/>
      <name val="Times New Roman"/>
      <family val="1"/>
    </font>
    <font>
      <sz val="11"/>
      <color theme="1"/>
      <name val="Calibri"/>
      <family val="2"/>
      <scheme val="minor"/>
    </font>
    <font>
      <u/>
      <sz val="11"/>
      <color theme="10"/>
      <name val="Calibri"/>
      <family val="2"/>
    </font>
    <font>
      <b/>
      <sz val="11"/>
      <color theme="1"/>
      <name val="Times New Roman"/>
      <family val="1"/>
    </font>
    <font>
      <sz val="10"/>
      <color theme="1"/>
      <name val="Times New Roman"/>
      <family val="1"/>
    </font>
    <font>
      <b/>
      <sz val="10"/>
      <color theme="1"/>
      <name val="Times New Roman"/>
      <family val="1"/>
    </font>
    <font>
      <sz val="11"/>
      <color theme="1"/>
      <name val="Times New Roman"/>
      <family val="1"/>
    </font>
    <font>
      <sz val="9"/>
      <color rgb="FF000000"/>
      <name val="Segoe UI"/>
      <family val="2"/>
    </font>
    <font>
      <sz val="11"/>
      <color rgb="FFFF0000"/>
      <name val="Times New Roman"/>
      <family val="1"/>
    </font>
    <font>
      <sz val="11"/>
      <name val="Times New Roman"/>
      <family val="1"/>
    </font>
    <font>
      <b/>
      <sz val="1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298">
    <xf numFmtId="0" fontId="0" fillId="0" borderId="0"/>
    <xf numFmtId="165" fontId="6"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6" fillId="0" borderId="0" applyNumberFormat="0" applyFill="0" applyBorder="0" applyAlignment="0" applyProtection="0">
      <alignment vertical="top"/>
      <protection locked="0"/>
    </xf>
    <xf numFmtId="164" fontId="1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5"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5" fillId="0" borderId="0" applyFont="0" applyFill="0" applyBorder="0" applyAlignment="0" applyProtection="0"/>
  </cellStyleXfs>
  <cellXfs count="180">
    <xf numFmtId="0" fontId="0" fillId="0" borderId="0" xfId="0"/>
    <xf numFmtId="0" fontId="15" fillId="2" borderId="0" xfId="0" applyFont="1" applyFill="1"/>
    <xf numFmtId="0" fontId="10" fillId="2" borderId="0" xfId="0" applyFont="1" applyFill="1"/>
    <xf numFmtId="0" fontId="16" fillId="2" borderId="0" xfId="0" applyFont="1" applyFill="1"/>
    <xf numFmtId="0" fontId="11" fillId="2" borderId="0" xfId="0" applyFont="1" applyFill="1"/>
    <xf numFmtId="0" fontId="12" fillId="2" borderId="0" xfId="0" applyFont="1" applyFill="1"/>
    <xf numFmtId="0" fontId="17" fillId="2" borderId="0" xfId="0" applyFont="1" applyFill="1"/>
    <xf numFmtId="0" fontId="18" fillId="2" borderId="0" xfId="0" applyFont="1" applyFill="1"/>
    <xf numFmtId="0" fontId="20" fillId="2" borderId="0" xfId="0" applyFont="1" applyFill="1"/>
    <xf numFmtId="0" fontId="20" fillId="2" borderId="1" xfId="0" applyFont="1" applyFill="1" applyBorder="1"/>
    <xf numFmtId="0" fontId="20" fillId="2" borderId="2" xfId="0" applyFont="1" applyFill="1" applyBorder="1"/>
    <xf numFmtId="0" fontId="20" fillId="2" borderId="3" xfId="0" applyFont="1" applyFill="1" applyBorder="1"/>
    <xf numFmtId="0" fontId="20" fillId="0" borderId="0" xfId="0" applyFont="1"/>
    <xf numFmtId="0" fontId="20" fillId="2" borderId="4" xfId="0" applyFont="1" applyFill="1" applyBorder="1"/>
    <xf numFmtId="0" fontId="21" fillId="2" borderId="5" xfId="0" applyFont="1" applyFill="1" applyBorder="1" applyAlignment="1">
      <alignment horizontal="center" vertical="center"/>
    </xf>
    <xf numFmtId="0" fontId="21" fillId="2" borderId="0" xfId="0" applyFont="1" applyFill="1" applyAlignment="1">
      <alignment horizontal="center" vertical="center"/>
    </xf>
    <xf numFmtId="0" fontId="15" fillId="2" borderId="4" xfId="0" applyFont="1" applyFill="1" applyBorder="1"/>
    <xf numFmtId="0" fontId="15" fillId="0" borderId="0" xfId="0" applyFont="1"/>
    <xf numFmtId="0" fontId="21" fillId="2" borderId="6" xfId="0" applyFont="1" applyFill="1" applyBorder="1" applyAlignment="1">
      <alignment horizontal="center"/>
    </xf>
    <xf numFmtId="0" fontId="21" fillId="2" borderId="7" xfId="0" applyFont="1" applyFill="1" applyBorder="1" applyAlignment="1">
      <alignment horizontal="center"/>
    </xf>
    <xf numFmtId="0" fontId="21" fillId="2" borderId="7" xfId="0" applyFont="1" applyFill="1" applyBorder="1"/>
    <xf numFmtId="0" fontId="18" fillId="3" borderId="0" xfId="0" applyFont="1" applyFill="1"/>
    <xf numFmtId="0" fontId="21" fillId="3" borderId="0" xfId="0" applyFont="1" applyFill="1"/>
    <xf numFmtId="0" fontId="15" fillId="3" borderId="0" xfId="0" applyFont="1" applyFill="1"/>
    <xf numFmtId="0" fontId="19" fillId="3" borderId="0" xfId="68" applyFont="1" applyFill="1" applyBorder="1" applyAlignment="1" applyProtection="1"/>
    <xf numFmtId="0" fontId="26" fillId="3" borderId="0" xfId="68" applyFill="1" applyBorder="1" applyAlignment="1" applyProtection="1"/>
    <xf numFmtId="0" fontId="13" fillId="2" borderId="5" xfId="0" applyFont="1" applyFill="1" applyBorder="1" applyAlignment="1">
      <alignment horizontal="center"/>
    </xf>
    <xf numFmtId="0" fontId="13" fillId="2" borderId="4" xfId="0" applyFont="1" applyFill="1" applyBorder="1" applyAlignment="1">
      <alignment horizontal="center"/>
    </xf>
    <xf numFmtId="0" fontId="20" fillId="2" borderId="6" xfId="0" applyFont="1" applyFill="1" applyBorder="1"/>
    <xf numFmtId="0" fontId="20" fillId="2" borderId="8" xfId="0" applyFont="1" applyFill="1" applyBorder="1"/>
    <xf numFmtId="0" fontId="20" fillId="2" borderId="0" xfId="0" applyFont="1" applyFill="1" applyAlignment="1">
      <alignment vertical="center" wrapText="1"/>
    </xf>
    <xf numFmtId="0" fontId="27" fillId="2" borderId="14" xfId="0" applyFont="1" applyFill="1" applyBorder="1" applyAlignment="1">
      <alignment horizontal="center" vertical="center" wrapText="1"/>
    </xf>
    <xf numFmtId="0" fontId="28" fillId="2" borderId="14" xfId="0" applyFont="1" applyFill="1" applyBorder="1" applyAlignment="1">
      <alignment horizontal="left" vertical="center" wrapText="1"/>
    </xf>
    <xf numFmtId="0" fontId="28" fillId="0" borderId="14" xfId="0" applyFont="1" applyBorder="1" applyAlignment="1">
      <alignment horizontal="left" wrapText="1"/>
    </xf>
    <xf numFmtId="0" fontId="28" fillId="2" borderId="14" xfId="0" applyFont="1" applyFill="1" applyBorder="1" applyAlignment="1">
      <alignment horizontal="left" vertical="top" wrapText="1"/>
    </xf>
    <xf numFmtId="0" fontId="28" fillId="0" borderId="14" xfId="0" applyFont="1" applyBorder="1" applyAlignment="1">
      <alignment horizontal="justify"/>
    </xf>
    <xf numFmtId="0" fontId="20" fillId="2" borderId="9" xfId="0" applyFont="1" applyFill="1" applyBorder="1" applyAlignment="1">
      <alignment wrapText="1"/>
    </xf>
    <xf numFmtId="0" fontId="20" fillId="2" borderId="10" xfId="0" applyFont="1" applyFill="1" applyBorder="1" applyAlignment="1">
      <alignment wrapText="1"/>
    </xf>
    <xf numFmtId="0" fontId="20" fillId="2" borderId="11" xfId="0" applyFont="1" applyFill="1" applyBorder="1" applyAlignment="1">
      <alignment wrapText="1"/>
    </xf>
    <xf numFmtId="0" fontId="28" fillId="2" borderId="10" xfId="0" applyFont="1" applyFill="1" applyBorder="1" applyAlignment="1">
      <alignment horizontal="left" vertical="top" wrapText="1"/>
    </xf>
    <xf numFmtId="0" fontId="28" fillId="2" borderId="10" xfId="0" applyFont="1" applyFill="1" applyBorder="1" applyAlignment="1">
      <alignment vertical="top" wrapText="1"/>
    </xf>
    <xf numFmtId="0" fontId="29" fillId="2" borderId="9" xfId="0" applyFont="1" applyFill="1" applyBorder="1" applyAlignment="1">
      <alignment horizontal="left" vertical="top" wrapText="1"/>
    </xf>
    <xf numFmtId="0" fontId="28" fillId="2" borderId="14" xfId="0" applyFont="1" applyFill="1" applyBorder="1" applyAlignment="1">
      <alignment horizontal="center" vertical="center" wrapText="1"/>
    </xf>
    <xf numFmtId="0" fontId="28" fillId="3" borderId="9" xfId="0" applyFont="1" applyFill="1" applyBorder="1" applyAlignment="1">
      <alignment horizontal="justify"/>
    </xf>
    <xf numFmtId="0" fontId="28" fillId="3" borderId="10" xfId="0" applyFont="1" applyFill="1" applyBorder="1" applyAlignment="1">
      <alignment horizontal="justify"/>
    </xf>
    <xf numFmtId="0" fontId="28" fillId="3" borderId="11" xfId="0" applyFont="1" applyFill="1" applyBorder="1" applyAlignment="1">
      <alignment horizontal="justify"/>
    </xf>
    <xf numFmtId="0" fontId="0" fillId="3" borderId="0" xfId="0" applyFill="1"/>
    <xf numFmtId="0" fontId="26" fillId="3" borderId="0" xfId="68" applyFill="1" applyAlignment="1" applyProtection="1"/>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3" xfId="0" applyFont="1" applyFill="1" applyBorder="1" applyAlignment="1">
      <alignment horizontal="center" vertical="center" wrapText="1"/>
    </xf>
    <xf numFmtId="167" fontId="15" fillId="0" borderId="14" xfId="69" applyNumberFormat="1" applyFont="1" applyBorder="1" applyAlignment="1">
      <alignment horizontal="center" vertical="center"/>
    </xf>
    <xf numFmtId="2" fontId="15" fillId="0" borderId="14" xfId="0" applyNumberFormat="1" applyFont="1" applyBorder="1" applyAlignment="1">
      <alignment horizontal="center" vertical="center"/>
    </xf>
    <xf numFmtId="0" fontId="13" fillId="4" borderId="1" xfId="0" applyFont="1" applyFill="1" applyBorder="1" applyAlignment="1">
      <alignment horizontal="center" vertical="center" wrapText="1"/>
    </xf>
    <xf numFmtId="0" fontId="21" fillId="5" borderId="14" xfId="0" applyFont="1" applyFill="1" applyBorder="1" applyAlignment="1">
      <alignment horizontal="center" vertical="center"/>
    </xf>
    <xf numFmtId="167" fontId="15" fillId="0" borderId="0" xfId="0" applyNumberFormat="1" applyFont="1"/>
    <xf numFmtId="168" fontId="15" fillId="0" borderId="0" xfId="2297" applyNumberFormat="1" applyFont="1"/>
    <xf numFmtId="2" fontId="15" fillId="0" borderId="0" xfId="0" applyNumberFormat="1" applyFont="1" applyAlignment="1">
      <alignment horizontal="left" vertical="center"/>
    </xf>
    <xf numFmtId="167" fontId="15" fillId="0" borderId="13" xfId="69" applyNumberFormat="1" applyFont="1" applyBorder="1" applyAlignment="1">
      <alignment horizontal="center" vertical="center"/>
    </xf>
    <xf numFmtId="9" fontId="15" fillId="0" borderId="0" xfId="2297" applyFont="1"/>
    <xf numFmtId="10" fontId="15" fillId="0" borderId="0" xfId="2297" applyNumberFormat="1" applyFont="1"/>
    <xf numFmtId="1" fontId="15" fillId="0" borderId="0" xfId="0" applyNumberFormat="1" applyFont="1" applyAlignment="1">
      <alignment horizontal="left" vertical="center"/>
    </xf>
    <xf numFmtId="2" fontId="15" fillId="0" borderId="12" xfId="0" applyNumberFormat="1" applyFont="1" applyBorder="1" applyAlignment="1">
      <alignment horizontal="center" vertical="center"/>
    </xf>
    <xf numFmtId="167" fontId="15" fillId="0" borderId="0" xfId="69" applyNumberFormat="1" applyFont="1" applyBorder="1" applyAlignment="1">
      <alignment horizontal="center" vertical="center"/>
    </xf>
    <xf numFmtId="167" fontId="15" fillId="0" borderId="5" xfId="69" applyNumberFormat="1" applyFont="1" applyBorder="1" applyAlignment="1">
      <alignment horizontal="center" vertical="center"/>
    </xf>
    <xf numFmtId="167" fontId="30" fillId="0" borderId="14" xfId="69" applyNumberFormat="1" applyFont="1" applyBorder="1" applyAlignment="1">
      <alignment horizontal="center" vertical="center"/>
    </xf>
    <xf numFmtId="2" fontId="30" fillId="0" borderId="14" xfId="0" applyNumberFormat="1" applyFont="1" applyBorder="1" applyAlignment="1">
      <alignment horizontal="center" vertical="center"/>
    </xf>
    <xf numFmtId="167" fontId="15" fillId="0" borderId="14" xfId="69" applyNumberFormat="1" applyFont="1" applyFill="1" applyBorder="1" applyAlignment="1">
      <alignment horizontal="center" vertical="center"/>
    </xf>
    <xf numFmtId="167" fontId="30" fillId="0" borderId="0" xfId="69" applyNumberFormat="1" applyFont="1" applyBorder="1" applyAlignment="1">
      <alignment horizontal="center" vertical="center"/>
    </xf>
    <xf numFmtId="2" fontId="30" fillId="0" borderId="0" xfId="0" applyNumberFormat="1" applyFont="1" applyAlignment="1">
      <alignment horizontal="center" vertical="center"/>
    </xf>
    <xf numFmtId="0" fontId="21" fillId="0" borderId="0" xfId="0" applyFont="1" applyAlignment="1">
      <alignment horizontal="center" vertical="center"/>
    </xf>
    <xf numFmtId="2" fontId="15" fillId="0" borderId="0" xfId="0" applyNumberFormat="1" applyFont="1"/>
    <xf numFmtId="167" fontId="30" fillId="0" borderId="0" xfId="69" applyNumberFormat="1" applyFont="1" applyFill="1" applyBorder="1" applyAlignment="1">
      <alignment horizontal="center" vertical="center"/>
    </xf>
    <xf numFmtId="2" fontId="15" fillId="0" borderId="0" xfId="0" applyNumberFormat="1" applyFont="1" applyAlignment="1">
      <alignment horizontal="center" vertical="center"/>
    </xf>
    <xf numFmtId="9" fontId="15" fillId="0" borderId="0" xfId="2297" applyFont="1" applyBorder="1"/>
    <xf numFmtId="10" fontId="15" fillId="0" borderId="0" xfId="2297" applyNumberFormat="1" applyFont="1" applyBorder="1"/>
    <xf numFmtId="0" fontId="21" fillId="5" borderId="9" xfId="0" applyFont="1" applyFill="1" applyBorder="1" applyAlignment="1">
      <alignment horizontal="center" vertical="center"/>
    </xf>
    <xf numFmtId="167" fontId="30" fillId="0" borderId="9" xfId="69" applyNumberFormat="1" applyFont="1" applyBorder="1" applyAlignment="1">
      <alignment horizontal="center" vertical="center"/>
    </xf>
    <xf numFmtId="2" fontId="30" fillId="0" borderId="9" xfId="0" applyNumberFormat="1" applyFont="1" applyBorder="1" applyAlignment="1">
      <alignment horizontal="center" vertical="center"/>
    </xf>
    <xf numFmtId="0" fontId="20" fillId="2" borderId="2" xfId="0" applyFont="1" applyFill="1" applyBorder="1" applyAlignment="1">
      <alignment horizontal="center"/>
    </xf>
    <xf numFmtId="0" fontId="15" fillId="0" borderId="0" xfId="0" applyFont="1" applyAlignment="1">
      <alignment horizontal="center"/>
    </xf>
    <xf numFmtId="167" fontId="15" fillId="0" borderId="0" xfId="2297" applyNumberFormat="1" applyFont="1"/>
    <xf numFmtId="10" fontId="15" fillId="0" borderId="0" xfId="0" applyNumberFormat="1" applyFont="1"/>
    <xf numFmtId="9" fontId="15" fillId="0" borderId="0" xfId="0" applyNumberFormat="1" applyFont="1"/>
    <xf numFmtId="10" fontId="15" fillId="0" borderId="0" xfId="2297" applyNumberFormat="1" applyFont="1" applyFill="1" applyBorder="1"/>
    <xf numFmtId="0" fontId="21" fillId="2" borderId="0" xfId="0" applyFont="1" applyFill="1"/>
    <xf numFmtId="0" fontId="26" fillId="2" borderId="0" xfId="68" applyFill="1" applyBorder="1" applyAlignment="1" applyProtection="1"/>
    <xf numFmtId="0" fontId="19" fillId="2" borderId="0" xfId="68" applyFont="1" applyFill="1" applyBorder="1" applyAlignment="1" applyProtection="1"/>
    <xf numFmtId="3" fontId="21" fillId="2" borderId="0" xfId="0" applyNumberFormat="1" applyFont="1" applyFill="1"/>
    <xf numFmtId="167" fontId="30" fillId="0" borderId="0" xfId="2297" applyNumberFormat="1" applyFont="1" applyFill="1" applyBorder="1" applyAlignment="1">
      <alignment horizontal="center" vertical="center"/>
    </xf>
    <xf numFmtId="167" fontId="15" fillId="0" borderId="14" xfId="0" applyNumberFormat="1" applyFont="1" applyBorder="1"/>
    <xf numFmtId="2" fontId="27" fillId="0" borderId="0" xfId="0" applyNumberFormat="1" applyFont="1" applyAlignment="1">
      <alignment horizontal="center" vertical="center"/>
    </xf>
    <xf numFmtId="1" fontId="30" fillId="0" borderId="0" xfId="0" applyNumberFormat="1" applyFont="1" applyAlignment="1">
      <alignment horizontal="center" vertical="center"/>
    </xf>
    <xf numFmtId="167" fontId="30" fillId="0" borderId="15" xfId="69" applyNumberFormat="1" applyFont="1" applyBorder="1" applyAlignment="1">
      <alignment horizontal="center" vertical="center"/>
    </xf>
    <xf numFmtId="167" fontId="30" fillId="0" borderId="8" xfId="69" applyNumberFormat="1" applyFont="1" applyBorder="1" applyAlignment="1">
      <alignment horizontal="center" vertical="center"/>
    </xf>
    <xf numFmtId="167" fontId="30" fillId="0" borderId="13" xfId="69" applyNumberFormat="1" applyFont="1" applyBorder="1" applyAlignment="1">
      <alignment horizontal="center" vertical="center"/>
    </xf>
    <xf numFmtId="3" fontId="31" fillId="0" borderId="0" xfId="0" applyNumberFormat="1" applyFont="1" applyAlignment="1">
      <alignment horizontal="right" wrapText="1"/>
    </xf>
    <xf numFmtId="0" fontId="15" fillId="0" borderId="0" xfId="0" applyFont="1" applyAlignment="1">
      <alignment wrapText="1"/>
    </xf>
    <xf numFmtId="0" fontId="15" fillId="0" borderId="0" xfId="0" applyFont="1" applyAlignment="1">
      <alignment horizontal="center" wrapText="1"/>
    </xf>
    <xf numFmtId="0" fontId="18" fillId="0" borderId="0" xfId="0" applyFont="1"/>
    <xf numFmtId="10" fontId="15" fillId="0" borderId="0" xfId="2297" applyNumberFormat="1" applyFont="1" applyAlignment="1">
      <alignment wrapText="1"/>
    </xf>
    <xf numFmtId="167" fontId="30" fillId="0" borderId="14" xfId="69" applyNumberFormat="1" applyFont="1" applyFill="1" applyBorder="1" applyAlignment="1">
      <alignment horizontal="center" vertical="center"/>
    </xf>
    <xf numFmtId="167" fontId="30" fillId="0" borderId="7" xfId="69" applyNumberFormat="1" applyFont="1" applyFill="1" applyBorder="1" applyAlignment="1">
      <alignment horizontal="center" vertical="center"/>
    </xf>
    <xf numFmtId="167" fontId="30" fillId="0" borderId="12" xfId="69" applyNumberFormat="1" applyFont="1" applyFill="1" applyBorder="1" applyAlignment="1">
      <alignment horizontal="center" vertical="center"/>
    </xf>
    <xf numFmtId="167" fontId="30" fillId="0" borderId="9" xfId="69" applyNumberFormat="1" applyFont="1" applyFill="1" applyBorder="1" applyAlignment="1">
      <alignment horizontal="center" vertical="center"/>
    </xf>
    <xf numFmtId="9" fontId="30" fillId="0" borderId="0" xfId="69" applyNumberFormat="1" applyFont="1" applyBorder="1" applyAlignment="1">
      <alignment horizontal="center" vertical="center"/>
    </xf>
    <xf numFmtId="9" fontId="30" fillId="0" borderId="0" xfId="0" applyNumberFormat="1" applyFont="1" applyAlignment="1">
      <alignment horizontal="center" vertical="center"/>
    </xf>
    <xf numFmtId="168" fontId="15" fillId="0" borderId="0" xfId="0" applyNumberFormat="1" applyFont="1" applyAlignment="1">
      <alignment horizontal="center" vertical="center"/>
    </xf>
    <xf numFmtId="10" fontId="15" fillId="0" borderId="0" xfId="0" applyNumberFormat="1" applyFont="1" applyAlignment="1">
      <alignment horizontal="center" vertical="center"/>
    </xf>
    <xf numFmtId="168" fontId="30" fillId="0" borderId="0" xfId="69" applyNumberFormat="1" applyFont="1" applyBorder="1" applyAlignment="1">
      <alignment horizontal="center" vertical="center"/>
    </xf>
    <xf numFmtId="168" fontId="30" fillId="0" borderId="0" xfId="2297" applyNumberFormat="1" applyFont="1" applyAlignment="1">
      <alignment horizontal="center" vertical="center"/>
    </xf>
    <xf numFmtId="168" fontId="15" fillId="0" borderId="0" xfId="69" applyNumberFormat="1" applyFont="1" applyBorder="1" applyAlignment="1">
      <alignment horizontal="center" vertical="center"/>
    </xf>
    <xf numFmtId="168" fontId="15" fillId="0" borderId="0" xfId="0" applyNumberFormat="1" applyFont="1"/>
    <xf numFmtId="167" fontId="15" fillId="0" borderId="0" xfId="0" applyNumberFormat="1" applyFont="1" applyAlignment="1">
      <alignment vertical="top"/>
    </xf>
    <xf numFmtId="167" fontId="33" fillId="0" borderId="14" xfId="69" applyNumberFormat="1" applyFont="1" applyFill="1" applyBorder="1" applyAlignment="1">
      <alignment horizontal="center" vertical="center"/>
    </xf>
    <xf numFmtId="167" fontId="33" fillId="0" borderId="14" xfId="69" applyNumberFormat="1" applyFont="1" applyBorder="1" applyAlignment="1">
      <alignment horizontal="center" vertical="center"/>
    </xf>
    <xf numFmtId="2" fontId="33" fillId="0" borderId="14" xfId="0" applyNumberFormat="1" applyFont="1" applyBorder="1" applyAlignment="1">
      <alignment horizontal="center" vertical="center"/>
    </xf>
    <xf numFmtId="167" fontId="15" fillId="0" borderId="0" xfId="2297" applyNumberFormat="1" applyFont="1" applyBorder="1"/>
    <xf numFmtId="167" fontId="33" fillId="0" borderId="9" xfId="69" applyNumberFormat="1" applyFont="1" applyFill="1" applyBorder="1" applyAlignment="1">
      <alignment horizontal="center" vertical="center"/>
    </xf>
    <xf numFmtId="2" fontId="33" fillId="0" borderId="9" xfId="0" applyNumberFormat="1" applyFont="1" applyBorder="1" applyAlignment="1">
      <alignment horizontal="center" vertical="center"/>
    </xf>
    <xf numFmtId="167" fontId="33" fillId="0" borderId="9" xfId="69" applyNumberFormat="1" applyFont="1" applyBorder="1" applyAlignment="1">
      <alignment horizontal="center" vertical="center"/>
    </xf>
    <xf numFmtId="2" fontId="15" fillId="0" borderId="9" xfId="0" applyNumberFormat="1" applyFont="1" applyBorder="1" applyAlignment="1">
      <alignment horizontal="center" vertical="center"/>
    </xf>
    <xf numFmtId="0" fontId="34" fillId="5" borderId="9" xfId="0" applyFont="1" applyFill="1" applyBorder="1" applyAlignment="1">
      <alignment horizontal="center" vertical="center"/>
    </xf>
    <xf numFmtId="167" fontId="32" fillId="0" borderId="5" xfId="0" applyNumberFormat="1" applyFont="1" applyBorder="1"/>
    <xf numFmtId="0" fontId="32" fillId="0" borderId="5" xfId="0" applyFont="1" applyBorder="1"/>
    <xf numFmtId="167" fontId="15" fillId="0" borderId="5" xfId="0" applyNumberFormat="1" applyFont="1" applyBorder="1"/>
    <xf numFmtId="0" fontId="15" fillId="0" borderId="5" xfId="0" applyFont="1" applyBorder="1"/>
    <xf numFmtId="0" fontId="15" fillId="2" borderId="0" xfId="0" applyFont="1" applyFill="1" applyAlignment="1">
      <alignment horizontal="center"/>
    </xf>
    <xf numFmtId="0" fontId="28" fillId="2" borderId="10" xfId="0" applyFont="1" applyFill="1" applyBorder="1" applyAlignment="1">
      <alignment horizontal="left" vertical="top" wrapText="1"/>
    </xf>
    <xf numFmtId="0" fontId="28" fillId="2" borderId="3"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9"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28" fillId="2" borderId="9" xfId="0" applyFont="1" applyFill="1" applyBorder="1" applyAlignment="1">
      <alignment horizontal="left" vertical="top" wrapText="1"/>
    </xf>
    <xf numFmtId="0" fontId="24" fillId="2" borderId="0" xfId="0" applyFont="1" applyFill="1" applyAlignment="1">
      <alignment wrapText="1"/>
    </xf>
    <xf numFmtId="0" fontId="28" fillId="2" borderId="0" xfId="0" applyFont="1" applyFill="1" applyAlignment="1">
      <alignment horizontal="left" vertical="top" wrapText="1"/>
    </xf>
    <xf numFmtId="0" fontId="20" fillId="2" borderId="0" xfId="0" applyFont="1" applyFill="1" applyAlignment="1">
      <alignment wrapText="1"/>
    </xf>
    <xf numFmtId="0" fontId="20" fillId="2" borderId="0" xfId="0" applyFont="1" applyFill="1" applyAlignment="1">
      <alignment horizontal="left" vertical="center" wrapText="1"/>
    </xf>
    <xf numFmtId="0" fontId="13" fillId="2" borderId="1" xfId="0" applyFont="1" applyFill="1" applyBorder="1" applyAlignment="1">
      <alignment horizontal="center"/>
    </xf>
    <xf numFmtId="0" fontId="13" fillId="2" borderId="3" xfId="0" applyFont="1" applyFill="1" applyBorder="1" applyAlignment="1">
      <alignment horizontal="center"/>
    </xf>
    <xf numFmtId="0" fontId="13" fillId="2" borderId="5" xfId="0" applyFont="1" applyFill="1" applyBorder="1" applyAlignment="1">
      <alignment horizontal="center"/>
    </xf>
    <xf numFmtId="0" fontId="13" fillId="2" borderId="4" xfId="0" applyFont="1" applyFill="1" applyBorder="1" applyAlignment="1">
      <alignment horizontal="center"/>
    </xf>
    <xf numFmtId="0" fontId="21" fillId="5" borderId="9"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4" xfId="0" applyFont="1" applyFill="1" applyBorder="1" applyAlignment="1">
      <alignment horizontal="center" vertical="center"/>
    </xf>
    <xf numFmtId="0" fontId="21" fillId="5" borderId="8" xfId="0" applyFont="1" applyFill="1" applyBorder="1" applyAlignment="1">
      <alignment horizontal="center" vertical="center"/>
    </xf>
    <xf numFmtId="0" fontId="21" fillId="2" borderId="5" xfId="0" applyFont="1" applyFill="1" applyBorder="1" applyAlignment="1">
      <alignment horizontal="center"/>
    </xf>
    <xf numFmtId="0" fontId="21" fillId="3" borderId="0" xfId="0" applyFont="1" applyFill="1" applyAlignment="1">
      <alignment horizontal="center"/>
    </xf>
    <xf numFmtId="0" fontId="13" fillId="4" borderId="15" xfId="0" applyFont="1" applyFill="1" applyBorder="1" applyAlignment="1">
      <alignment horizontal="center" vertical="center" wrapText="1"/>
    </xf>
    <xf numFmtId="0" fontId="21" fillId="2" borderId="5" xfId="0" applyFont="1" applyFill="1" applyBorder="1" applyAlignment="1">
      <alignment horizontal="center" vertical="center"/>
    </xf>
    <xf numFmtId="0" fontId="21" fillId="2" borderId="0" xfId="0" applyFont="1" applyFill="1" applyAlignment="1">
      <alignment horizontal="center" vertical="center"/>
    </xf>
    <xf numFmtId="0" fontId="13" fillId="4" borderId="14"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21" fillId="2" borderId="7" xfId="0" applyFont="1" applyFill="1" applyBorder="1" applyAlignment="1">
      <alignment horizontal="right"/>
    </xf>
    <xf numFmtId="0" fontId="21" fillId="2" borderId="8" xfId="0" applyFont="1" applyFill="1" applyBorder="1" applyAlignment="1">
      <alignment horizontal="right"/>
    </xf>
    <xf numFmtId="0" fontId="13" fillId="4" borderId="12"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5" fillId="0" borderId="0" xfId="0" applyFont="1" applyAlignment="1">
      <alignment horizontal="left" wrapText="1"/>
    </xf>
    <xf numFmtId="0" fontId="21" fillId="5" borderId="14" xfId="0" applyFont="1" applyFill="1" applyBorder="1" applyAlignment="1">
      <alignment horizontal="center" vertical="center"/>
    </xf>
    <xf numFmtId="0" fontId="21" fillId="2" borderId="4" xfId="0" applyFont="1" applyFill="1" applyBorder="1" applyAlignment="1">
      <alignment horizontal="center"/>
    </xf>
    <xf numFmtId="0" fontId="21" fillId="2" borderId="0" xfId="0" applyFont="1" applyFill="1" applyAlignment="1">
      <alignment horizontal="center"/>
    </xf>
    <xf numFmtId="0" fontId="21" fillId="5" borderId="2" xfId="0" applyFont="1" applyFill="1" applyBorder="1" applyAlignment="1">
      <alignment horizontal="center" vertical="center" wrapText="1"/>
    </xf>
    <xf numFmtId="0" fontId="21" fillId="5" borderId="0" xfId="0" applyFont="1" applyFill="1" applyAlignment="1">
      <alignment horizontal="center" vertical="center" wrapText="1"/>
    </xf>
    <xf numFmtId="0" fontId="21" fillId="2" borderId="4" xfId="0" applyFont="1" applyFill="1" applyBorder="1" applyAlignment="1">
      <alignment horizontal="center" vertical="center"/>
    </xf>
    <xf numFmtId="0" fontId="13" fillId="4" borderId="1"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2" fontId="15" fillId="0" borderId="14" xfId="0" applyNumberFormat="1" applyFont="1" applyFill="1" applyBorder="1" applyAlignment="1">
      <alignment horizontal="center" vertical="center"/>
    </xf>
    <xf numFmtId="167" fontId="15" fillId="0" borderId="13" xfId="69" applyNumberFormat="1" applyFont="1" applyFill="1" applyBorder="1" applyAlignment="1">
      <alignment horizontal="center" vertical="center"/>
    </xf>
    <xf numFmtId="2" fontId="30" fillId="0" borderId="14" xfId="0" applyNumberFormat="1" applyFont="1" applyFill="1" applyBorder="1" applyAlignment="1">
      <alignment horizontal="center" vertical="center"/>
    </xf>
    <xf numFmtId="167" fontId="15" fillId="0" borderId="0" xfId="69" applyNumberFormat="1" applyFont="1" applyFill="1" applyBorder="1" applyAlignment="1">
      <alignment horizontal="center" vertical="center"/>
    </xf>
  </cellXfs>
  <cellStyles count="2298">
    <cellStyle name="Euro" xfId="1" xr:uid="{00000000-0005-0000-0000-000000000000}"/>
    <cellStyle name="Euro 10" xfId="2" xr:uid="{00000000-0005-0000-0000-000001000000}"/>
    <cellStyle name="Euro 11" xfId="3" xr:uid="{00000000-0005-0000-0000-000002000000}"/>
    <cellStyle name="Euro 12" xfId="4" xr:uid="{00000000-0005-0000-0000-000003000000}"/>
    <cellStyle name="Euro 13" xfId="5" xr:uid="{00000000-0005-0000-0000-000004000000}"/>
    <cellStyle name="Euro 14" xfId="6" xr:uid="{00000000-0005-0000-0000-000005000000}"/>
    <cellStyle name="Euro 15" xfId="7" xr:uid="{00000000-0005-0000-0000-000006000000}"/>
    <cellStyle name="Euro 16" xfId="8" xr:uid="{00000000-0005-0000-0000-000007000000}"/>
    <cellStyle name="Euro 17" xfId="9" xr:uid="{00000000-0005-0000-0000-000008000000}"/>
    <cellStyle name="Euro 18" xfId="10" xr:uid="{00000000-0005-0000-0000-000009000000}"/>
    <cellStyle name="Euro 19" xfId="11" xr:uid="{00000000-0005-0000-0000-00000A000000}"/>
    <cellStyle name="Euro 2" xfId="12" xr:uid="{00000000-0005-0000-0000-00000B000000}"/>
    <cellStyle name="Euro 20" xfId="13" xr:uid="{00000000-0005-0000-0000-00000C000000}"/>
    <cellStyle name="Euro 21" xfId="14" xr:uid="{00000000-0005-0000-0000-00000D000000}"/>
    <cellStyle name="Euro 22" xfId="15" xr:uid="{00000000-0005-0000-0000-00000E000000}"/>
    <cellStyle name="Euro 23" xfId="16" xr:uid="{00000000-0005-0000-0000-00000F000000}"/>
    <cellStyle name="Euro 24" xfId="17" xr:uid="{00000000-0005-0000-0000-000010000000}"/>
    <cellStyle name="Euro 25" xfId="18" xr:uid="{00000000-0005-0000-0000-000011000000}"/>
    <cellStyle name="Euro 26" xfId="19" xr:uid="{00000000-0005-0000-0000-000012000000}"/>
    <cellStyle name="Euro 27" xfId="20" xr:uid="{00000000-0005-0000-0000-000013000000}"/>
    <cellStyle name="Euro 28" xfId="21" xr:uid="{00000000-0005-0000-0000-000014000000}"/>
    <cellStyle name="Euro 29" xfId="22" xr:uid="{00000000-0005-0000-0000-000015000000}"/>
    <cellStyle name="Euro 3" xfId="23" xr:uid="{00000000-0005-0000-0000-000016000000}"/>
    <cellStyle name="Euro 30" xfId="24" xr:uid="{00000000-0005-0000-0000-000017000000}"/>
    <cellStyle name="Euro 31" xfId="25" xr:uid="{00000000-0005-0000-0000-000018000000}"/>
    <cellStyle name="Euro 32" xfId="26" xr:uid="{00000000-0005-0000-0000-000019000000}"/>
    <cellStyle name="Euro 33" xfId="27" xr:uid="{00000000-0005-0000-0000-00001A000000}"/>
    <cellStyle name="Euro 34" xfId="28" xr:uid="{00000000-0005-0000-0000-00001B000000}"/>
    <cellStyle name="Euro 35" xfId="29" xr:uid="{00000000-0005-0000-0000-00001C000000}"/>
    <cellStyle name="Euro 36" xfId="30" xr:uid="{00000000-0005-0000-0000-00001D000000}"/>
    <cellStyle name="Euro 37" xfId="31" xr:uid="{00000000-0005-0000-0000-00001E000000}"/>
    <cellStyle name="Euro 38" xfId="32" xr:uid="{00000000-0005-0000-0000-00001F000000}"/>
    <cellStyle name="Euro 39" xfId="33" xr:uid="{00000000-0005-0000-0000-000020000000}"/>
    <cellStyle name="Euro 4" xfId="34" xr:uid="{00000000-0005-0000-0000-000021000000}"/>
    <cellStyle name="Euro 40" xfId="35" xr:uid="{00000000-0005-0000-0000-000022000000}"/>
    <cellStyle name="Euro 41" xfId="36" xr:uid="{00000000-0005-0000-0000-000023000000}"/>
    <cellStyle name="Euro 42" xfId="37" xr:uid="{00000000-0005-0000-0000-000024000000}"/>
    <cellStyle name="Euro 43" xfId="38" xr:uid="{00000000-0005-0000-0000-000025000000}"/>
    <cellStyle name="Euro 44" xfId="39" xr:uid="{00000000-0005-0000-0000-000026000000}"/>
    <cellStyle name="Euro 45" xfId="40" xr:uid="{00000000-0005-0000-0000-000027000000}"/>
    <cellStyle name="Euro 46" xfId="41" xr:uid="{00000000-0005-0000-0000-000028000000}"/>
    <cellStyle name="Euro 47" xfId="42" xr:uid="{00000000-0005-0000-0000-000029000000}"/>
    <cellStyle name="Euro 48" xfId="43" xr:uid="{00000000-0005-0000-0000-00002A000000}"/>
    <cellStyle name="Euro 49" xfId="44" xr:uid="{00000000-0005-0000-0000-00002B000000}"/>
    <cellStyle name="Euro 5" xfId="45" xr:uid="{00000000-0005-0000-0000-00002C000000}"/>
    <cellStyle name="Euro 50" xfId="46" xr:uid="{00000000-0005-0000-0000-00002D000000}"/>
    <cellStyle name="Euro 51" xfId="47" xr:uid="{00000000-0005-0000-0000-00002E000000}"/>
    <cellStyle name="Euro 52" xfId="48" xr:uid="{00000000-0005-0000-0000-00002F000000}"/>
    <cellStyle name="Euro 53" xfId="49" xr:uid="{00000000-0005-0000-0000-000030000000}"/>
    <cellStyle name="Euro 54" xfId="50" xr:uid="{00000000-0005-0000-0000-000031000000}"/>
    <cellStyle name="Euro 55" xfId="51" xr:uid="{00000000-0005-0000-0000-000032000000}"/>
    <cellStyle name="Euro 56" xfId="52" xr:uid="{00000000-0005-0000-0000-000033000000}"/>
    <cellStyle name="Euro 57" xfId="53" xr:uid="{00000000-0005-0000-0000-000034000000}"/>
    <cellStyle name="Euro 58" xfId="54" xr:uid="{00000000-0005-0000-0000-000035000000}"/>
    <cellStyle name="Euro 59" xfId="55" xr:uid="{00000000-0005-0000-0000-000036000000}"/>
    <cellStyle name="Euro 6" xfId="56" xr:uid="{00000000-0005-0000-0000-000037000000}"/>
    <cellStyle name="Euro 60" xfId="57" xr:uid="{00000000-0005-0000-0000-000038000000}"/>
    <cellStyle name="Euro 61" xfId="58" xr:uid="{00000000-0005-0000-0000-000039000000}"/>
    <cellStyle name="Euro 62" xfId="59" xr:uid="{00000000-0005-0000-0000-00003A000000}"/>
    <cellStyle name="Euro 63" xfId="60" xr:uid="{00000000-0005-0000-0000-00003B000000}"/>
    <cellStyle name="Euro 64" xfId="61" xr:uid="{00000000-0005-0000-0000-00003C000000}"/>
    <cellStyle name="Euro 65" xfId="62" xr:uid="{00000000-0005-0000-0000-00003D000000}"/>
    <cellStyle name="Euro 66" xfId="63" xr:uid="{00000000-0005-0000-0000-00003E000000}"/>
    <cellStyle name="Euro 67" xfId="64" xr:uid="{00000000-0005-0000-0000-00003F000000}"/>
    <cellStyle name="Euro 7" xfId="65" xr:uid="{00000000-0005-0000-0000-000040000000}"/>
    <cellStyle name="Euro 8" xfId="66" xr:uid="{00000000-0005-0000-0000-000041000000}"/>
    <cellStyle name="Euro 9" xfId="67" xr:uid="{00000000-0005-0000-0000-000042000000}"/>
    <cellStyle name="Hipervínculo" xfId="68" builtinId="8"/>
    <cellStyle name="Millares" xfId="69" builtinId="3"/>
    <cellStyle name="Millares 3" xfId="70" xr:uid="{00000000-0005-0000-0000-000045000000}"/>
    <cellStyle name="Millares 4" xfId="71" xr:uid="{00000000-0005-0000-0000-000046000000}"/>
    <cellStyle name="Millares 6" xfId="72" xr:uid="{00000000-0005-0000-0000-000047000000}"/>
    <cellStyle name="Millares 6 10" xfId="73" xr:uid="{00000000-0005-0000-0000-000048000000}"/>
    <cellStyle name="Millares 6 11" xfId="74" xr:uid="{00000000-0005-0000-0000-000049000000}"/>
    <cellStyle name="Millares 6 12" xfId="75" xr:uid="{00000000-0005-0000-0000-00004A000000}"/>
    <cellStyle name="Millares 6 13" xfId="76" xr:uid="{00000000-0005-0000-0000-00004B000000}"/>
    <cellStyle name="Millares 6 14" xfId="77" xr:uid="{00000000-0005-0000-0000-00004C000000}"/>
    <cellStyle name="Millares 6 15" xfId="78" xr:uid="{00000000-0005-0000-0000-00004D000000}"/>
    <cellStyle name="Millares 6 16" xfId="79" xr:uid="{00000000-0005-0000-0000-00004E000000}"/>
    <cellStyle name="Millares 6 17" xfId="80" xr:uid="{00000000-0005-0000-0000-00004F000000}"/>
    <cellStyle name="Millares 6 18" xfId="81" xr:uid="{00000000-0005-0000-0000-000050000000}"/>
    <cellStyle name="Millares 6 19" xfId="82" xr:uid="{00000000-0005-0000-0000-000051000000}"/>
    <cellStyle name="Millares 6 2" xfId="83" xr:uid="{00000000-0005-0000-0000-000052000000}"/>
    <cellStyle name="Millares 6 20" xfId="84" xr:uid="{00000000-0005-0000-0000-000053000000}"/>
    <cellStyle name="Millares 6 21" xfId="85" xr:uid="{00000000-0005-0000-0000-000054000000}"/>
    <cellStyle name="Millares 6 22" xfId="86" xr:uid="{00000000-0005-0000-0000-000055000000}"/>
    <cellStyle name="Millares 6 23" xfId="87" xr:uid="{00000000-0005-0000-0000-000056000000}"/>
    <cellStyle name="Millares 6 24" xfId="88" xr:uid="{00000000-0005-0000-0000-000057000000}"/>
    <cellStyle name="Millares 6 25" xfId="89" xr:uid="{00000000-0005-0000-0000-000058000000}"/>
    <cellStyle name="Millares 6 26" xfId="90" xr:uid="{00000000-0005-0000-0000-000059000000}"/>
    <cellStyle name="Millares 6 27" xfId="91" xr:uid="{00000000-0005-0000-0000-00005A000000}"/>
    <cellStyle name="Millares 6 28" xfId="92" xr:uid="{00000000-0005-0000-0000-00005B000000}"/>
    <cellStyle name="Millares 6 3" xfId="93" xr:uid="{00000000-0005-0000-0000-00005C000000}"/>
    <cellStyle name="Millares 6 4" xfId="94" xr:uid="{00000000-0005-0000-0000-00005D000000}"/>
    <cellStyle name="Millares 6 5" xfId="95" xr:uid="{00000000-0005-0000-0000-00005E000000}"/>
    <cellStyle name="Millares 6 6" xfId="96" xr:uid="{00000000-0005-0000-0000-00005F000000}"/>
    <cellStyle name="Millares 6 7" xfId="97" xr:uid="{00000000-0005-0000-0000-000060000000}"/>
    <cellStyle name="Millares 6 8" xfId="98" xr:uid="{00000000-0005-0000-0000-000061000000}"/>
    <cellStyle name="Millares 6 9" xfId="99" xr:uid="{00000000-0005-0000-0000-000062000000}"/>
    <cellStyle name="Millares 7 10" xfId="100" xr:uid="{00000000-0005-0000-0000-000063000000}"/>
    <cellStyle name="Millares 7 11" xfId="101" xr:uid="{00000000-0005-0000-0000-000064000000}"/>
    <cellStyle name="Millares 7 12" xfId="102" xr:uid="{00000000-0005-0000-0000-000065000000}"/>
    <cellStyle name="Millares 7 13" xfId="103" xr:uid="{00000000-0005-0000-0000-000066000000}"/>
    <cellStyle name="Millares 7 14" xfId="104" xr:uid="{00000000-0005-0000-0000-000067000000}"/>
    <cellStyle name="Millares 7 15" xfId="105" xr:uid="{00000000-0005-0000-0000-000068000000}"/>
    <cellStyle name="Millares 7 16" xfId="106" xr:uid="{00000000-0005-0000-0000-000069000000}"/>
    <cellStyle name="Millares 7 17" xfId="107" xr:uid="{00000000-0005-0000-0000-00006A000000}"/>
    <cellStyle name="Millares 7 18" xfId="108" xr:uid="{00000000-0005-0000-0000-00006B000000}"/>
    <cellStyle name="Millares 7 19" xfId="109" xr:uid="{00000000-0005-0000-0000-00006C000000}"/>
    <cellStyle name="Millares 7 2" xfId="110" xr:uid="{00000000-0005-0000-0000-00006D000000}"/>
    <cellStyle name="Millares 7 20" xfId="111" xr:uid="{00000000-0005-0000-0000-00006E000000}"/>
    <cellStyle name="Millares 7 21" xfId="112" xr:uid="{00000000-0005-0000-0000-00006F000000}"/>
    <cellStyle name="Millares 7 22" xfId="113" xr:uid="{00000000-0005-0000-0000-000070000000}"/>
    <cellStyle name="Millares 7 23" xfId="114" xr:uid="{00000000-0005-0000-0000-000071000000}"/>
    <cellStyle name="Millares 7 3" xfId="115" xr:uid="{00000000-0005-0000-0000-000072000000}"/>
    <cellStyle name="Millares 7 4" xfId="116" xr:uid="{00000000-0005-0000-0000-000073000000}"/>
    <cellStyle name="Millares 7 5" xfId="117" xr:uid="{00000000-0005-0000-0000-000074000000}"/>
    <cellStyle name="Millares 7 6" xfId="118" xr:uid="{00000000-0005-0000-0000-000075000000}"/>
    <cellStyle name="Millares 7 7" xfId="119" xr:uid="{00000000-0005-0000-0000-000076000000}"/>
    <cellStyle name="Millares 7 8" xfId="120" xr:uid="{00000000-0005-0000-0000-000077000000}"/>
    <cellStyle name="Millares 7 9" xfId="121" xr:uid="{00000000-0005-0000-0000-000078000000}"/>
    <cellStyle name="Millares 8 10" xfId="122" xr:uid="{00000000-0005-0000-0000-000079000000}"/>
    <cellStyle name="Millares 8 11" xfId="123" xr:uid="{00000000-0005-0000-0000-00007A000000}"/>
    <cellStyle name="Millares 8 12" xfId="124" xr:uid="{00000000-0005-0000-0000-00007B000000}"/>
    <cellStyle name="Millares 8 13" xfId="125" xr:uid="{00000000-0005-0000-0000-00007C000000}"/>
    <cellStyle name="Millares 8 2" xfId="126" xr:uid="{00000000-0005-0000-0000-00007D000000}"/>
    <cellStyle name="Millares 8 3" xfId="127" xr:uid="{00000000-0005-0000-0000-00007E000000}"/>
    <cellStyle name="Millares 8 4" xfId="128" xr:uid="{00000000-0005-0000-0000-00007F000000}"/>
    <cellStyle name="Millares 8 5" xfId="129" xr:uid="{00000000-0005-0000-0000-000080000000}"/>
    <cellStyle name="Millares 8 6" xfId="130" xr:uid="{00000000-0005-0000-0000-000081000000}"/>
    <cellStyle name="Millares 8 7" xfId="131" xr:uid="{00000000-0005-0000-0000-000082000000}"/>
    <cellStyle name="Millares 8 8" xfId="132" xr:uid="{00000000-0005-0000-0000-000083000000}"/>
    <cellStyle name="Millares 8 9" xfId="133" xr:uid="{00000000-0005-0000-0000-000084000000}"/>
    <cellStyle name="Normal" xfId="0" builtinId="0"/>
    <cellStyle name="Normal 10" xfId="134" xr:uid="{00000000-0005-0000-0000-000086000000}"/>
    <cellStyle name="Normal 11" xfId="135" xr:uid="{00000000-0005-0000-0000-000087000000}"/>
    <cellStyle name="Normal 12" xfId="136" xr:uid="{00000000-0005-0000-0000-000088000000}"/>
    <cellStyle name="Normal 13" xfId="137" xr:uid="{00000000-0005-0000-0000-000089000000}"/>
    <cellStyle name="Normal 14" xfId="138" xr:uid="{00000000-0005-0000-0000-00008A000000}"/>
    <cellStyle name="Normal 15" xfId="139" xr:uid="{00000000-0005-0000-0000-00008B000000}"/>
    <cellStyle name="Normal 16" xfId="140" xr:uid="{00000000-0005-0000-0000-00008C000000}"/>
    <cellStyle name="Normal 17" xfId="141" xr:uid="{00000000-0005-0000-0000-00008D000000}"/>
    <cellStyle name="Normal 18" xfId="142" xr:uid="{00000000-0005-0000-0000-00008E000000}"/>
    <cellStyle name="Normal 19" xfId="143" xr:uid="{00000000-0005-0000-0000-00008F000000}"/>
    <cellStyle name="Normal 2" xfId="144" xr:uid="{00000000-0005-0000-0000-000090000000}"/>
    <cellStyle name="Normal 2 10" xfId="145" xr:uid="{00000000-0005-0000-0000-000091000000}"/>
    <cellStyle name="Normal 2 11" xfId="146" xr:uid="{00000000-0005-0000-0000-000092000000}"/>
    <cellStyle name="Normal 2 12" xfId="147" xr:uid="{00000000-0005-0000-0000-000093000000}"/>
    <cellStyle name="Normal 2 13" xfId="148" xr:uid="{00000000-0005-0000-0000-000094000000}"/>
    <cellStyle name="Normal 2 14" xfId="149" xr:uid="{00000000-0005-0000-0000-000095000000}"/>
    <cellStyle name="Normal 2 15" xfId="150" xr:uid="{00000000-0005-0000-0000-000096000000}"/>
    <cellStyle name="Normal 2 16" xfId="151" xr:uid="{00000000-0005-0000-0000-000097000000}"/>
    <cellStyle name="Normal 2 17" xfId="152" xr:uid="{00000000-0005-0000-0000-000098000000}"/>
    <cellStyle name="Normal 2 18" xfId="153" xr:uid="{00000000-0005-0000-0000-000099000000}"/>
    <cellStyle name="Normal 2 19" xfId="154" xr:uid="{00000000-0005-0000-0000-00009A000000}"/>
    <cellStyle name="Normal 2 2" xfId="155" xr:uid="{00000000-0005-0000-0000-00009B000000}"/>
    <cellStyle name="Normal 2 2 10" xfId="156" xr:uid="{00000000-0005-0000-0000-00009C000000}"/>
    <cellStyle name="Normal 2 2 11" xfId="157" xr:uid="{00000000-0005-0000-0000-00009D000000}"/>
    <cellStyle name="Normal 2 2 12" xfId="158" xr:uid="{00000000-0005-0000-0000-00009E000000}"/>
    <cellStyle name="Normal 2 2 13" xfId="159" xr:uid="{00000000-0005-0000-0000-00009F000000}"/>
    <cellStyle name="Normal 2 2 14" xfId="160" xr:uid="{00000000-0005-0000-0000-0000A0000000}"/>
    <cellStyle name="Normal 2 2 15" xfId="161" xr:uid="{00000000-0005-0000-0000-0000A1000000}"/>
    <cellStyle name="Normal 2 2 16" xfId="162" xr:uid="{00000000-0005-0000-0000-0000A2000000}"/>
    <cellStyle name="Normal 2 2 17" xfId="163" xr:uid="{00000000-0005-0000-0000-0000A3000000}"/>
    <cellStyle name="Normal 2 2 18" xfId="164" xr:uid="{00000000-0005-0000-0000-0000A4000000}"/>
    <cellStyle name="Normal 2 2 19" xfId="165" xr:uid="{00000000-0005-0000-0000-0000A5000000}"/>
    <cellStyle name="Normal 2 2 2" xfId="166" xr:uid="{00000000-0005-0000-0000-0000A6000000}"/>
    <cellStyle name="Normal 2 2 2 10" xfId="167" xr:uid="{00000000-0005-0000-0000-0000A7000000}"/>
    <cellStyle name="Normal 2 2 2 11" xfId="168" xr:uid="{00000000-0005-0000-0000-0000A8000000}"/>
    <cellStyle name="Normal 2 2 2 12" xfId="169" xr:uid="{00000000-0005-0000-0000-0000A9000000}"/>
    <cellStyle name="Normal 2 2 2 13" xfId="170" xr:uid="{00000000-0005-0000-0000-0000AA000000}"/>
    <cellStyle name="Normal 2 2 2 14" xfId="171" xr:uid="{00000000-0005-0000-0000-0000AB000000}"/>
    <cellStyle name="Normal 2 2 2 15" xfId="172" xr:uid="{00000000-0005-0000-0000-0000AC000000}"/>
    <cellStyle name="Normal 2 2 2 16" xfId="173" xr:uid="{00000000-0005-0000-0000-0000AD000000}"/>
    <cellStyle name="Normal 2 2 2 17" xfId="174" xr:uid="{00000000-0005-0000-0000-0000AE000000}"/>
    <cellStyle name="Normal 2 2 2 18" xfId="175" xr:uid="{00000000-0005-0000-0000-0000AF000000}"/>
    <cellStyle name="Normal 2 2 2 19" xfId="176" xr:uid="{00000000-0005-0000-0000-0000B0000000}"/>
    <cellStyle name="Normal 2 2 2 2" xfId="177" xr:uid="{00000000-0005-0000-0000-0000B1000000}"/>
    <cellStyle name="Normal 2 2 2 2 2" xfId="178" xr:uid="{00000000-0005-0000-0000-0000B2000000}"/>
    <cellStyle name="Normal 2 2 2 2 2 2" xfId="179" xr:uid="{00000000-0005-0000-0000-0000B3000000}"/>
    <cellStyle name="Normal 2 2 2 2 2 2 2" xfId="180" xr:uid="{00000000-0005-0000-0000-0000B4000000}"/>
    <cellStyle name="Normal 2 2 2 2 2 2 2 2" xfId="181" xr:uid="{00000000-0005-0000-0000-0000B5000000}"/>
    <cellStyle name="Normal 2 2 2 2 2 2 2 3" xfId="182" xr:uid="{00000000-0005-0000-0000-0000B6000000}"/>
    <cellStyle name="Normal 2 2 2 2 2 2 2 4" xfId="183" xr:uid="{00000000-0005-0000-0000-0000B7000000}"/>
    <cellStyle name="Normal 2 2 2 2 2 2 2 5" xfId="184" xr:uid="{00000000-0005-0000-0000-0000B8000000}"/>
    <cellStyle name="Normal 2 2 2 2 2 2 2 6" xfId="185" xr:uid="{00000000-0005-0000-0000-0000B9000000}"/>
    <cellStyle name="Normal 2 2 2 2 2 2 2 7" xfId="186" xr:uid="{00000000-0005-0000-0000-0000BA000000}"/>
    <cellStyle name="Normal 2 2 2 2 2 2 2 8" xfId="187" xr:uid="{00000000-0005-0000-0000-0000BB000000}"/>
    <cellStyle name="Normal 2 2 2 2 2 2 3" xfId="188" xr:uid="{00000000-0005-0000-0000-0000BC000000}"/>
    <cellStyle name="Normal 2 2 2 2 2 2 4" xfId="189" xr:uid="{00000000-0005-0000-0000-0000BD000000}"/>
    <cellStyle name="Normal 2 2 2 2 2 2 5" xfId="190" xr:uid="{00000000-0005-0000-0000-0000BE000000}"/>
    <cellStyle name="Normal 2 2 2 2 2 2 6" xfId="191" xr:uid="{00000000-0005-0000-0000-0000BF000000}"/>
    <cellStyle name="Normal 2 2 2 2 2 2 7" xfId="192" xr:uid="{00000000-0005-0000-0000-0000C0000000}"/>
    <cellStyle name="Normal 2 2 2 2 2 2 8" xfId="193" xr:uid="{00000000-0005-0000-0000-0000C1000000}"/>
    <cellStyle name="Normal 2 2 2 2 2 3" xfId="194" xr:uid="{00000000-0005-0000-0000-0000C2000000}"/>
    <cellStyle name="Normal 2 2 2 2 2 4" xfId="195" xr:uid="{00000000-0005-0000-0000-0000C3000000}"/>
    <cellStyle name="Normal 2 2 2 2 2 5" xfId="196" xr:uid="{00000000-0005-0000-0000-0000C4000000}"/>
    <cellStyle name="Normal 2 2 2 2 2 6" xfId="197" xr:uid="{00000000-0005-0000-0000-0000C5000000}"/>
    <cellStyle name="Normal 2 2 2 2 2 7" xfId="198" xr:uid="{00000000-0005-0000-0000-0000C6000000}"/>
    <cellStyle name="Normal 2 2 2 2 2 8" xfId="199" xr:uid="{00000000-0005-0000-0000-0000C7000000}"/>
    <cellStyle name="Normal 2 2 2 2 2 9" xfId="200" xr:uid="{00000000-0005-0000-0000-0000C8000000}"/>
    <cellStyle name="Normal 2 2 2 2 3" xfId="201" xr:uid="{00000000-0005-0000-0000-0000C9000000}"/>
    <cellStyle name="Normal 2 2 2 2 4" xfId="202" xr:uid="{00000000-0005-0000-0000-0000CA000000}"/>
    <cellStyle name="Normal 2 2 2 2 5" xfId="203" xr:uid="{00000000-0005-0000-0000-0000CB000000}"/>
    <cellStyle name="Normal 2 2 2 2 6" xfId="204" xr:uid="{00000000-0005-0000-0000-0000CC000000}"/>
    <cellStyle name="Normal 2 2 2 2 7" xfId="205" xr:uid="{00000000-0005-0000-0000-0000CD000000}"/>
    <cellStyle name="Normal 2 2 2 2 8" xfId="206" xr:uid="{00000000-0005-0000-0000-0000CE000000}"/>
    <cellStyle name="Normal 2 2 2 2 9" xfId="207" xr:uid="{00000000-0005-0000-0000-0000CF000000}"/>
    <cellStyle name="Normal 2 2 2 20" xfId="208" xr:uid="{00000000-0005-0000-0000-0000D0000000}"/>
    <cellStyle name="Normal 2 2 2 21" xfId="209" xr:uid="{00000000-0005-0000-0000-0000D1000000}"/>
    <cellStyle name="Normal 2 2 2 22" xfId="210" xr:uid="{00000000-0005-0000-0000-0000D2000000}"/>
    <cellStyle name="Normal 2 2 2 23" xfId="211" xr:uid="{00000000-0005-0000-0000-0000D3000000}"/>
    <cellStyle name="Normal 2 2 2 24" xfId="212" xr:uid="{00000000-0005-0000-0000-0000D4000000}"/>
    <cellStyle name="Normal 2 2 2 25" xfId="213" xr:uid="{00000000-0005-0000-0000-0000D5000000}"/>
    <cellStyle name="Normal 2 2 2 26" xfId="214" xr:uid="{00000000-0005-0000-0000-0000D6000000}"/>
    <cellStyle name="Normal 2 2 2 27" xfId="215" xr:uid="{00000000-0005-0000-0000-0000D7000000}"/>
    <cellStyle name="Normal 2 2 2 28" xfId="216" xr:uid="{00000000-0005-0000-0000-0000D8000000}"/>
    <cellStyle name="Normal 2 2 2 29" xfId="217" xr:uid="{00000000-0005-0000-0000-0000D9000000}"/>
    <cellStyle name="Normal 2 2 2 3" xfId="218" xr:uid="{00000000-0005-0000-0000-0000DA000000}"/>
    <cellStyle name="Normal 2 2 2 30" xfId="219" xr:uid="{00000000-0005-0000-0000-0000DB000000}"/>
    <cellStyle name="Normal 2 2 2 31" xfId="220" xr:uid="{00000000-0005-0000-0000-0000DC000000}"/>
    <cellStyle name="Normal 2 2 2 32" xfId="221" xr:uid="{00000000-0005-0000-0000-0000DD000000}"/>
    <cellStyle name="Normal 2 2 2 33" xfId="222" xr:uid="{00000000-0005-0000-0000-0000DE000000}"/>
    <cellStyle name="Normal 2 2 2 34" xfId="223" xr:uid="{00000000-0005-0000-0000-0000DF000000}"/>
    <cellStyle name="Normal 2 2 2 35" xfId="224" xr:uid="{00000000-0005-0000-0000-0000E0000000}"/>
    <cellStyle name="Normal 2 2 2 36" xfId="225" xr:uid="{00000000-0005-0000-0000-0000E1000000}"/>
    <cellStyle name="Normal 2 2 2 37" xfId="226" xr:uid="{00000000-0005-0000-0000-0000E2000000}"/>
    <cellStyle name="Normal 2 2 2 38" xfId="227" xr:uid="{00000000-0005-0000-0000-0000E3000000}"/>
    <cellStyle name="Normal 2 2 2 39" xfId="228" xr:uid="{00000000-0005-0000-0000-0000E4000000}"/>
    <cellStyle name="Normal 2 2 2 4" xfId="229" xr:uid="{00000000-0005-0000-0000-0000E5000000}"/>
    <cellStyle name="Normal 2 2 2 5" xfId="230" xr:uid="{00000000-0005-0000-0000-0000E6000000}"/>
    <cellStyle name="Normal 2 2 2 6" xfId="231" xr:uid="{00000000-0005-0000-0000-0000E7000000}"/>
    <cellStyle name="Normal 2 2 2 7" xfId="232" xr:uid="{00000000-0005-0000-0000-0000E8000000}"/>
    <cellStyle name="Normal 2 2 2 8" xfId="233" xr:uid="{00000000-0005-0000-0000-0000E9000000}"/>
    <cellStyle name="Normal 2 2 2 9" xfId="234" xr:uid="{00000000-0005-0000-0000-0000EA000000}"/>
    <cellStyle name="Normal 2 2 20" xfId="235" xr:uid="{00000000-0005-0000-0000-0000EB000000}"/>
    <cellStyle name="Normal 2 2 21" xfId="236" xr:uid="{00000000-0005-0000-0000-0000EC000000}"/>
    <cellStyle name="Normal 2 2 22" xfId="237" xr:uid="{00000000-0005-0000-0000-0000ED000000}"/>
    <cellStyle name="Normal 2 2 23" xfId="238" xr:uid="{00000000-0005-0000-0000-0000EE000000}"/>
    <cellStyle name="Normal 2 2 24" xfId="239" xr:uid="{00000000-0005-0000-0000-0000EF000000}"/>
    <cellStyle name="Normal 2 2 25" xfId="240" xr:uid="{00000000-0005-0000-0000-0000F0000000}"/>
    <cellStyle name="Normal 2 2 26" xfId="241" xr:uid="{00000000-0005-0000-0000-0000F1000000}"/>
    <cellStyle name="Normal 2 2 27" xfId="242" xr:uid="{00000000-0005-0000-0000-0000F2000000}"/>
    <cellStyle name="Normal 2 2 28" xfId="243" xr:uid="{00000000-0005-0000-0000-0000F3000000}"/>
    <cellStyle name="Normal 2 2 29" xfId="244" xr:uid="{00000000-0005-0000-0000-0000F4000000}"/>
    <cellStyle name="Normal 2 2 3" xfId="245" xr:uid="{00000000-0005-0000-0000-0000F5000000}"/>
    <cellStyle name="Normal 2 2 30" xfId="246" xr:uid="{00000000-0005-0000-0000-0000F6000000}"/>
    <cellStyle name="Normal 2 2 31" xfId="247" xr:uid="{00000000-0005-0000-0000-0000F7000000}"/>
    <cellStyle name="Normal 2 2 32" xfId="248" xr:uid="{00000000-0005-0000-0000-0000F8000000}"/>
    <cellStyle name="Normal 2 2 33" xfId="249" xr:uid="{00000000-0005-0000-0000-0000F9000000}"/>
    <cellStyle name="Normal 2 2 34" xfId="250" xr:uid="{00000000-0005-0000-0000-0000FA000000}"/>
    <cellStyle name="Normal 2 2 35" xfId="251" xr:uid="{00000000-0005-0000-0000-0000FB000000}"/>
    <cellStyle name="Normal 2 2 36" xfId="252" xr:uid="{00000000-0005-0000-0000-0000FC000000}"/>
    <cellStyle name="Normal 2 2 37" xfId="253" xr:uid="{00000000-0005-0000-0000-0000FD000000}"/>
    <cellStyle name="Normal 2 2 38" xfId="254" xr:uid="{00000000-0005-0000-0000-0000FE000000}"/>
    <cellStyle name="Normal 2 2 39" xfId="255" xr:uid="{00000000-0005-0000-0000-0000FF000000}"/>
    <cellStyle name="Normal 2 2 4" xfId="256" xr:uid="{00000000-0005-0000-0000-000000010000}"/>
    <cellStyle name="Normal 2 2 5" xfId="257" xr:uid="{00000000-0005-0000-0000-000001010000}"/>
    <cellStyle name="Normal 2 2 6" xfId="258" xr:uid="{00000000-0005-0000-0000-000002010000}"/>
    <cellStyle name="Normal 2 2 7" xfId="259" xr:uid="{00000000-0005-0000-0000-000003010000}"/>
    <cellStyle name="Normal 2 2 8" xfId="260" xr:uid="{00000000-0005-0000-0000-000004010000}"/>
    <cellStyle name="Normal 2 2 9" xfId="261" xr:uid="{00000000-0005-0000-0000-000005010000}"/>
    <cellStyle name="Normal 2 20" xfId="262" xr:uid="{00000000-0005-0000-0000-000006010000}"/>
    <cellStyle name="Normal 2 21" xfId="263" xr:uid="{00000000-0005-0000-0000-000007010000}"/>
    <cellStyle name="Normal 2 22" xfId="264" xr:uid="{00000000-0005-0000-0000-000008010000}"/>
    <cellStyle name="Normal 2 23" xfId="265" xr:uid="{00000000-0005-0000-0000-000009010000}"/>
    <cellStyle name="Normal 2 24" xfId="266" xr:uid="{00000000-0005-0000-0000-00000A010000}"/>
    <cellStyle name="Normal 2 25" xfId="267" xr:uid="{00000000-0005-0000-0000-00000B010000}"/>
    <cellStyle name="Normal 2 26" xfId="268" xr:uid="{00000000-0005-0000-0000-00000C010000}"/>
    <cellStyle name="Normal 2 27" xfId="269" xr:uid="{00000000-0005-0000-0000-00000D010000}"/>
    <cellStyle name="Normal 2 28" xfId="270" xr:uid="{00000000-0005-0000-0000-00000E010000}"/>
    <cellStyle name="Normal 2 29" xfId="271" xr:uid="{00000000-0005-0000-0000-00000F010000}"/>
    <cellStyle name="Normal 2 3" xfId="272" xr:uid="{00000000-0005-0000-0000-000010010000}"/>
    <cellStyle name="Normal 2 3 10" xfId="273" xr:uid="{00000000-0005-0000-0000-000011010000}"/>
    <cellStyle name="Normal 2 3 11" xfId="274" xr:uid="{00000000-0005-0000-0000-000012010000}"/>
    <cellStyle name="Normal 2 3 12" xfId="275" xr:uid="{00000000-0005-0000-0000-000013010000}"/>
    <cellStyle name="Normal 2 3 13" xfId="276" xr:uid="{00000000-0005-0000-0000-000014010000}"/>
    <cellStyle name="Normal 2 3 14" xfId="277" xr:uid="{00000000-0005-0000-0000-000015010000}"/>
    <cellStyle name="Normal 2 3 15" xfId="278" xr:uid="{00000000-0005-0000-0000-000016010000}"/>
    <cellStyle name="Normal 2 3 16" xfId="279" xr:uid="{00000000-0005-0000-0000-000017010000}"/>
    <cellStyle name="Normal 2 3 17" xfId="280" xr:uid="{00000000-0005-0000-0000-000018010000}"/>
    <cellStyle name="Normal 2 3 18" xfId="281" xr:uid="{00000000-0005-0000-0000-000019010000}"/>
    <cellStyle name="Normal 2 3 19" xfId="282" xr:uid="{00000000-0005-0000-0000-00001A010000}"/>
    <cellStyle name="Normal 2 3 2" xfId="283" xr:uid="{00000000-0005-0000-0000-00001B010000}"/>
    <cellStyle name="Normal 2 3 20" xfId="284" xr:uid="{00000000-0005-0000-0000-00001C010000}"/>
    <cellStyle name="Normal 2 3 21" xfId="285" xr:uid="{00000000-0005-0000-0000-00001D010000}"/>
    <cellStyle name="Normal 2 3 22" xfId="286" xr:uid="{00000000-0005-0000-0000-00001E010000}"/>
    <cellStyle name="Normal 2 3 23" xfId="287" xr:uid="{00000000-0005-0000-0000-00001F010000}"/>
    <cellStyle name="Normal 2 3 24" xfId="288" xr:uid="{00000000-0005-0000-0000-000020010000}"/>
    <cellStyle name="Normal 2 3 25" xfId="289" xr:uid="{00000000-0005-0000-0000-000021010000}"/>
    <cellStyle name="Normal 2 3 26" xfId="290" xr:uid="{00000000-0005-0000-0000-000022010000}"/>
    <cellStyle name="Normal 2 3 27" xfId="291" xr:uid="{00000000-0005-0000-0000-000023010000}"/>
    <cellStyle name="Normal 2 3 28" xfId="292" xr:uid="{00000000-0005-0000-0000-000024010000}"/>
    <cellStyle name="Normal 2 3 29" xfId="293" xr:uid="{00000000-0005-0000-0000-000025010000}"/>
    <cellStyle name="Normal 2 3 3" xfId="294" xr:uid="{00000000-0005-0000-0000-000026010000}"/>
    <cellStyle name="Normal 2 3 30" xfId="295" xr:uid="{00000000-0005-0000-0000-000027010000}"/>
    <cellStyle name="Normal 2 3 31" xfId="296" xr:uid="{00000000-0005-0000-0000-000028010000}"/>
    <cellStyle name="Normal 2 3 32" xfId="297" xr:uid="{00000000-0005-0000-0000-000029010000}"/>
    <cellStyle name="Normal 2 3 33" xfId="298" xr:uid="{00000000-0005-0000-0000-00002A010000}"/>
    <cellStyle name="Normal 2 3 34" xfId="299" xr:uid="{00000000-0005-0000-0000-00002B010000}"/>
    <cellStyle name="Normal 2 3 35" xfId="300" xr:uid="{00000000-0005-0000-0000-00002C010000}"/>
    <cellStyle name="Normal 2 3 36" xfId="301" xr:uid="{00000000-0005-0000-0000-00002D010000}"/>
    <cellStyle name="Normal 2 3 37" xfId="302" xr:uid="{00000000-0005-0000-0000-00002E010000}"/>
    <cellStyle name="Normal 2 3 38" xfId="303" xr:uid="{00000000-0005-0000-0000-00002F010000}"/>
    <cellStyle name="Normal 2 3 39" xfId="304" xr:uid="{00000000-0005-0000-0000-000030010000}"/>
    <cellStyle name="Normal 2 3 4" xfId="305" xr:uid="{00000000-0005-0000-0000-000031010000}"/>
    <cellStyle name="Normal 2 3 40" xfId="306" xr:uid="{00000000-0005-0000-0000-000032010000}"/>
    <cellStyle name="Normal 2 3 41" xfId="307" xr:uid="{00000000-0005-0000-0000-000033010000}"/>
    <cellStyle name="Normal 2 3 42" xfId="308" xr:uid="{00000000-0005-0000-0000-000034010000}"/>
    <cellStyle name="Normal 2 3 43" xfId="309" xr:uid="{00000000-0005-0000-0000-000035010000}"/>
    <cellStyle name="Normal 2 3 44" xfId="310" xr:uid="{00000000-0005-0000-0000-000036010000}"/>
    <cellStyle name="Normal 2 3 45" xfId="311" xr:uid="{00000000-0005-0000-0000-000037010000}"/>
    <cellStyle name="Normal 2 3 46" xfId="312" xr:uid="{00000000-0005-0000-0000-000038010000}"/>
    <cellStyle name="Normal 2 3 47" xfId="313" xr:uid="{00000000-0005-0000-0000-000039010000}"/>
    <cellStyle name="Normal 2 3 48" xfId="314" xr:uid="{00000000-0005-0000-0000-00003A010000}"/>
    <cellStyle name="Normal 2 3 49" xfId="315" xr:uid="{00000000-0005-0000-0000-00003B010000}"/>
    <cellStyle name="Normal 2 3 5" xfId="316" xr:uid="{00000000-0005-0000-0000-00003C010000}"/>
    <cellStyle name="Normal 2 3 50" xfId="317" xr:uid="{00000000-0005-0000-0000-00003D010000}"/>
    <cellStyle name="Normal 2 3 51" xfId="318" xr:uid="{00000000-0005-0000-0000-00003E010000}"/>
    <cellStyle name="Normal 2 3 52" xfId="319" xr:uid="{00000000-0005-0000-0000-00003F010000}"/>
    <cellStyle name="Normal 2 3 53" xfId="320" xr:uid="{00000000-0005-0000-0000-000040010000}"/>
    <cellStyle name="Normal 2 3 54" xfId="321" xr:uid="{00000000-0005-0000-0000-000041010000}"/>
    <cellStyle name="Normal 2 3 55" xfId="322" xr:uid="{00000000-0005-0000-0000-000042010000}"/>
    <cellStyle name="Normal 2 3 56" xfId="323" xr:uid="{00000000-0005-0000-0000-000043010000}"/>
    <cellStyle name="Normal 2 3 57" xfId="324" xr:uid="{00000000-0005-0000-0000-000044010000}"/>
    <cellStyle name="Normal 2 3 58" xfId="325" xr:uid="{00000000-0005-0000-0000-000045010000}"/>
    <cellStyle name="Normal 2 3 59" xfId="326" xr:uid="{00000000-0005-0000-0000-000046010000}"/>
    <cellStyle name="Normal 2 3 6" xfId="327" xr:uid="{00000000-0005-0000-0000-000047010000}"/>
    <cellStyle name="Normal 2 3 60" xfId="328" xr:uid="{00000000-0005-0000-0000-000048010000}"/>
    <cellStyle name="Normal 2 3 61" xfId="329" xr:uid="{00000000-0005-0000-0000-000049010000}"/>
    <cellStyle name="Normal 2 3 62" xfId="330" xr:uid="{00000000-0005-0000-0000-00004A010000}"/>
    <cellStyle name="Normal 2 3 63" xfId="331" xr:uid="{00000000-0005-0000-0000-00004B010000}"/>
    <cellStyle name="Normal 2 3 64" xfId="332" xr:uid="{00000000-0005-0000-0000-00004C010000}"/>
    <cellStyle name="Normal 2 3 65" xfId="333" xr:uid="{00000000-0005-0000-0000-00004D010000}"/>
    <cellStyle name="Normal 2 3 66" xfId="334" xr:uid="{00000000-0005-0000-0000-00004E010000}"/>
    <cellStyle name="Normal 2 3 67" xfId="335" xr:uid="{00000000-0005-0000-0000-00004F010000}"/>
    <cellStyle name="Normal 2 3 68" xfId="336" xr:uid="{00000000-0005-0000-0000-000050010000}"/>
    <cellStyle name="Normal 2 3 69" xfId="337" xr:uid="{00000000-0005-0000-0000-000051010000}"/>
    <cellStyle name="Normal 2 3 7" xfId="338" xr:uid="{00000000-0005-0000-0000-000052010000}"/>
    <cellStyle name="Normal 2 3 70" xfId="339" xr:uid="{00000000-0005-0000-0000-000053010000}"/>
    <cellStyle name="Normal 2 3 71" xfId="340" xr:uid="{00000000-0005-0000-0000-000054010000}"/>
    <cellStyle name="Normal 2 3 72" xfId="341" xr:uid="{00000000-0005-0000-0000-000055010000}"/>
    <cellStyle name="Normal 2 3 8" xfId="342" xr:uid="{00000000-0005-0000-0000-000056010000}"/>
    <cellStyle name="Normal 2 3 9" xfId="343" xr:uid="{00000000-0005-0000-0000-000057010000}"/>
    <cellStyle name="Normal 2 30" xfId="344" xr:uid="{00000000-0005-0000-0000-000058010000}"/>
    <cellStyle name="Normal 2 31" xfId="345" xr:uid="{00000000-0005-0000-0000-000059010000}"/>
    <cellStyle name="Normal 2 32" xfId="346" xr:uid="{00000000-0005-0000-0000-00005A010000}"/>
    <cellStyle name="Normal 2 33" xfId="347" xr:uid="{00000000-0005-0000-0000-00005B010000}"/>
    <cellStyle name="Normal 2 33 10" xfId="348" xr:uid="{00000000-0005-0000-0000-00005C010000}"/>
    <cellStyle name="Normal 2 33 11" xfId="349" xr:uid="{00000000-0005-0000-0000-00005D010000}"/>
    <cellStyle name="Normal 2 33 12" xfId="350" xr:uid="{00000000-0005-0000-0000-00005E010000}"/>
    <cellStyle name="Normal 2 33 13" xfId="351" xr:uid="{00000000-0005-0000-0000-00005F010000}"/>
    <cellStyle name="Normal 2 33 14" xfId="352" xr:uid="{00000000-0005-0000-0000-000060010000}"/>
    <cellStyle name="Normal 2 33 15" xfId="353" xr:uid="{00000000-0005-0000-0000-000061010000}"/>
    <cellStyle name="Normal 2 33 16" xfId="354" xr:uid="{00000000-0005-0000-0000-000062010000}"/>
    <cellStyle name="Normal 2 33 17" xfId="355" xr:uid="{00000000-0005-0000-0000-000063010000}"/>
    <cellStyle name="Normal 2 33 18" xfId="356" xr:uid="{00000000-0005-0000-0000-000064010000}"/>
    <cellStyle name="Normal 2 33 19" xfId="357" xr:uid="{00000000-0005-0000-0000-000065010000}"/>
    <cellStyle name="Normal 2 33 2" xfId="358" xr:uid="{00000000-0005-0000-0000-000066010000}"/>
    <cellStyle name="Normal 2 33 20" xfId="359" xr:uid="{00000000-0005-0000-0000-000067010000}"/>
    <cellStyle name="Normal 2 33 21" xfId="360" xr:uid="{00000000-0005-0000-0000-000068010000}"/>
    <cellStyle name="Normal 2 33 22" xfId="361" xr:uid="{00000000-0005-0000-0000-000069010000}"/>
    <cellStyle name="Normal 2 33 23" xfId="362" xr:uid="{00000000-0005-0000-0000-00006A010000}"/>
    <cellStyle name="Normal 2 33 24" xfId="363" xr:uid="{00000000-0005-0000-0000-00006B010000}"/>
    <cellStyle name="Normal 2 33 25" xfId="364" xr:uid="{00000000-0005-0000-0000-00006C010000}"/>
    <cellStyle name="Normal 2 33 26" xfId="365" xr:uid="{00000000-0005-0000-0000-00006D010000}"/>
    <cellStyle name="Normal 2 33 27" xfId="366" xr:uid="{00000000-0005-0000-0000-00006E010000}"/>
    <cellStyle name="Normal 2 33 28" xfId="367" xr:uid="{00000000-0005-0000-0000-00006F010000}"/>
    <cellStyle name="Normal 2 33 29" xfId="368" xr:uid="{00000000-0005-0000-0000-000070010000}"/>
    <cellStyle name="Normal 2 33 3" xfId="369" xr:uid="{00000000-0005-0000-0000-000071010000}"/>
    <cellStyle name="Normal 2 33 30" xfId="370" xr:uid="{00000000-0005-0000-0000-000072010000}"/>
    <cellStyle name="Normal 2 33 31" xfId="371" xr:uid="{00000000-0005-0000-0000-000073010000}"/>
    <cellStyle name="Normal 2 33 32" xfId="372" xr:uid="{00000000-0005-0000-0000-000074010000}"/>
    <cellStyle name="Normal 2 33 33" xfId="373" xr:uid="{00000000-0005-0000-0000-000075010000}"/>
    <cellStyle name="Normal 2 33 34" xfId="374" xr:uid="{00000000-0005-0000-0000-000076010000}"/>
    <cellStyle name="Normal 2 33 35" xfId="375" xr:uid="{00000000-0005-0000-0000-000077010000}"/>
    <cellStyle name="Normal 2 33 36" xfId="376" xr:uid="{00000000-0005-0000-0000-000078010000}"/>
    <cellStyle name="Normal 2 33 37" xfId="377" xr:uid="{00000000-0005-0000-0000-000079010000}"/>
    <cellStyle name="Normal 2 33 38" xfId="378" xr:uid="{00000000-0005-0000-0000-00007A010000}"/>
    <cellStyle name="Normal 2 33 39" xfId="379" xr:uid="{00000000-0005-0000-0000-00007B010000}"/>
    <cellStyle name="Normal 2 33 4" xfId="380" xr:uid="{00000000-0005-0000-0000-00007C010000}"/>
    <cellStyle name="Normal 2 33 40" xfId="381" xr:uid="{00000000-0005-0000-0000-00007D010000}"/>
    <cellStyle name="Normal 2 33 41" xfId="382" xr:uid="{00000000-0005-0000-0000-00007E010000}"/>
    <cellStyle name="Normal 2 33 42" xfId="383" xr:uid="{00000000-0005-0000-0000-00007F010000}"/>
    <cellStyle name="Normal 2 33 43" xfId="384" xr:uid="{00000000-0005-0000-0000-000080010000}"/>
    <cellStyle name="Normal 2 33 44" xfId="385" xr:uid="{00000000-0005-0000-0000-000081010000}"/>
    <cellStyle name="Normal 2 33 45" xfId="386" xr:uid="{00000000-0005-0000-0000-000082010000}"/>
    <cellStyle name="Normal 2 33 46" xfId="387" xr:uid="{00000000-0005-0000-0000-000083010000}"/>
    <cellStyle name="Normal 2 33 47" xfId="388" xr:uid="{00000000-0005-0000-0000-000084010000}"/>
    <cellStyle name="Normal 2 33 48" xfId="389" xr:uid="{00000000-0005-0000-0000-000085010000}"/>
    <cellStyle name="Normal 2 33 49" xfId="390" xr:uid="{00000000-0005-0000-0000-000086010000}"/>
    <cellStyle name="Normal 2 33 5" xfId="391" xr:uid="{00000000-0005-0000-0000-000087010000}"/>
    <cellStyle name="Normal 2 33 50" xfId="392" xr:uid="{00000000-0005-0000-0000-000088010000}"/>
    <cellStyle name="Normal 2 33 51" xfId="393" xr:uid="{00000000-0005-0000-0000-000089010000}"/>
    <cellStyle name="Normal 2 33 52" xfId="394" xr:uid="{00000000-0005-0000-0000-00008A010000}"/>
    <cellStyle name="Normal 2 33 53" xfId="395" xr:uid="{00000000-0005-0000-0000-00008B010000}"/>
    <cellStyle name="Normal 2 33 54" xfId="396" xr:uid="{00000000-0005-0000-0000-00008C010000}"/>
    <cellStyle name="Normal 2 33 55" xfId="397" xr:uid="{00000000-0005-0000-0000-00008D010000}"/>
    <cellStyle name="Normal 2 33 56" xfId="398" xr:uid="{00000000-0005-0000-0000-00008E010000}"/>
    <cellStyle name="Normal 2 33 57" xfId="399" xr:uid="{00000000-0005-0000-0000-00008F010000}"/>
    <cellStyle name="Normal 2 33 58" xfId="400" xr:uid="{00000000-0005-0000-0000-000090010000}"/>
    <cellStyle name="Normal 2 33 59" xfId="401" xr:uid="{00000000-0005-0000-0000-000091010000}"/>
    <cellStyle name="Normal 2 33 6" xfId="402" xr:uid="{00000000-0005-0000-0000-000092010000}"/>
    <cellStyle name="Normal 2 33 60" xfId="403" xr:uid="{00000000-0005-0000-0000-000093010000}"/>
    <cellStyle name="Normal 2 33 61" xfId="404" xr:uid="{00000000-0005-0000-0000-000094010000}"/>
    <cellStyle name="Normal 2 33 62" xfId="405" xr:uid="{00000000-0005-0000-0000-000095010000}"/>
    <cellStyle name="Normal 2 33 63" xfId="406" xr:uid="{00000000-0005-0000-0000-000096010000}"/>
    <cellStyle name="Normal 2 33 64" xfId="407" xr:uid="{00000000-0005-0000-0000-000097010000}"/>
    <cellStyle name="Normal 2 33 65" xfId="408" xr:uid="{00000000-0005-0000-0000-000098010000}"/>
    <cellStyle name="Normal 2 33 66" xfId="409" xr:uid="{00000000-0005-0000-0000-000099010000}"/>
    <cellStyle name="Normal 2 33 67" xfId="410" xr:uid="{00000000-0005-0000-0000-00009A010000}"/>
    <cellStyle name="Normal 2 33 7" xfId="411" xr:uid="{00000000-0005-0000-0000-00009B010000}"/>
    <cellStyle name="Normal 2 33 8" xfId="412" xr:uid="{00000000-0005-0000-0000-00009C010000}"/>
    <cellStyle name="Normal 2 33 9" xfId="413" xr:uid="{00000000-0005-0000-0000-00009D010000}"/>
    <cellStyle name="Normal 2 34" xfId="414" xr:uid="{00000000-0005-0000-0000-00009E010000}"/>
    <cellStyle name="Normal 2 35" xfId="415" xr:uid="{00000000-0005-0000-0000-00009F010000}"/>
    <cellStyle name="Normal 2 36" xfId="416" xr:uid="{00000000-0005-0000-0000-0000A0010000}"/>
    <cellStyle name="Normal 2 37" xfId="417" xr:uid="{00000000-0005-0000-0000-0000A1010000}"/>
    <cellStyle name="Normal 2 38" xfId="418" xr:uid="{00000000-0005-0000-0000-0000A2010000}"/>
    <cellStyle name="Normal 2 39" xfId="419" xr:uid="{00000000-0005-0000-0000-0000A3010000}"/>
    <cellStyle name="Normal 2 4" xfId="420" xr:uid="{00000000-0005-0000-0000-0000A4010000}"/>
    <cellStyle name="Normal 2 4 10" xfId="421" xr:uid="{00000000-0005-0000-0000-0000A5010000}"/>
    <cellStyle name="Normal 2 4 11" xfId="422" xr:uid="{00000000-0005-0000-0000-0000A6010000}"/>
    <cellStyle name="Normal 2 4 12" xfId="423" xr:uid="{00000000-0005-0000-0000-0000A7010000}"/>
    <cellStyle name="Normal 2 4 13" xfId="424" xr:uid="{00000000-0005-0000-0000-0000A8010000}"/>
    <cellStyle name="Normal 2 4 14" xfId="425" xr:uid="{00000000-0005-0000-0000-0000A9010000}"/>
    <cellStyle name="Normal 2 4 15" xfId="426" xr:uid="{00000000-0005-0000-0000-0000AA010000}"/>
    <cellStyle name="Normal 2 4 16" xfId="427" xr:uid="{00000000-0005-0000-0000-0000AB010000}"/>
    <cellStyle name="Normal 2 4 17" xfId="428" xr:uid="{00000000-0005-0000-0000-0000AC010000}"/>
    <cellStyle name="Normal 2 4 18" xfId="429" xr:uid="{00000000-0005-0000-0000-0000AD010000}"/>
    <cellStyle name="Normal 2 4 19" xfId="430" xr:uid="{00000000-0005-0000-0000-0000AE010000}"/>
    <cellStyle name="Normal 2 4 2" xfId="431" xr:uid="{00000000-0005-0000-0000-0000AF010000}"/>
    <cellStyle name="Normal 2 4 20" xfId="432" xr:uid="{00000000-0005-0000-0000-0000B0010000}"/>
    <cellStyle name="Normal 2 4 21" xfId="433" xr:uid="{00000000-0005-0000-0000-0000B1010000}"/>
    <cellStyle name="Normal 2 4 22" xfId="434" xr:uid="{00000000-0005-0000-0000-0000B2010000}"/>
    <cellStyle name="Normal 2 4 23" xfId="435" xr:uid="{00000000-0005-0000-0000-0000B3010000}"/>
    <cellStyle name="Normal 2 4 24" xfId="436" xr:uid="{00000000-0005-0000-0000-0000B4010000}"/>
    <cellStyle name="Normal 2 4 25" xfId="437" xr:uid="{00000000-0005-0000-0000-0000B5010000}"/>
    <cellStyle name="Normal 2 4 26" xfId="438" xr:uid="{00000000-0005-0000-0000-0000B6010000}"/>
    <cellStyle name="Normal 2 4 27" xfId="439" xr:uid="{00000000-0005-0000-0000-0000B7010000}"/>
    <cellStyle name="Normal 2 4 28" xfId="440" xr:uid="{00000000-0005-0000-0000-0000B8010000}"/>
    <cellStyle name="Normal 2 4 29" xfId="441" xr:uid="{00000000-0005-0000-0000-0000B9010000}"/>
    <cellStyle name="Normal 2 4 3" xfId="442" xr:uid="{00000000-0005-0000-0000-0000BA010000}"/>
    <cellStyle name="Normal 2 4 30" xfId="443" xr:uid="{00000000-0005-0000-0000-0000BB010000}"/>
    <cellStyle name="Normal 2 4 31" xfId="444" xr:uid="{00000000-0005-0000-0000-0000BC010000}"/>
    <cellStyle name="Normal 2 4 32" xfId="445" xr:uid="{00000000-0005-0000-0000-0000BD010000}"/>
    <cellStyle name="Normal 2 4 33" xfId="446" xr:uid="{00000000-0005-0000-0000-0000BE010000}"/>
    <cellStyle name="Normal 2 4 34" xfId="447" xr:uid="{00000000-0005-0000-0000-0000BF010000}"/>
    <cellStyle name="Normal 2 4 35" xfId="448" xr:uid="{00000000-0005-0000-0000-0000C0010000}"/>
    <cellStyle name="Normal 2 4 36" xfId="449" xr:uid="{00000000-0005-0000-0000-0000C1010000}"/>
    <cellStyle name="Normal 2 4 37" xfId="450" xr:uid="{00000000-0005-0000-0000-0000C2010000}"/>
    <cellStyle name="Normal 2 4 38" xfId="451" xr:uid="{00000000-0005-0000-0000-0000C3010000}"/>
    <cellStyle name="Normal 2 4 39" xfId="452" xr:uid="{00000000-0005-0000-0000-0000C4010000}"/>
    <cellStyle name="Normal 2 4 4" xfId="453" xr:uid="{00000000-0005-0000-0000-0000C5010000}"/>
    <cellStyle name="Normal 2 4 40" xfId="454" xr:uid="{00000000-0005-0000-0000-0000C6010000}"/>
    <cellStyle name="Normal 2 4 41" xfId="455" xr:uid="{00000000-0005-0000-0000-0000C7010000}"/>
    <cellStyle name="Normal 2 4 42" xfId="456" xr:uid="{00000000-0005-0000-0000-0000C8010000}"/>
    <cellStyle name="Normal 2 4 43" xfId="457" xr:uid="{00000000-0005-0000-0000-0000C9010000}"/>
    <cellStyle name="Normal 2 4 44" xfId="458" xr:uid="{00000000-0005-0000-0000-0000CA010000}"/>
    <cellStyle name="Normal 2 4 45" xfId="459" xr:uid="{00000000-0005-0000-0000-0000CB010000}"/>
    <cellStyle name="Normal 2 4 46" xfId="460" xr:uid="{00000000-0005-0000-0000-0000CC010000}"/>
    <cellStyle name="Normal 2 4 47" xfId="461" xr:uid="{00000000-0005-0000-0000-0000CD010000}"/>
    <cellStyle name="Normal 2 4 48" xfId="462" xr:uid="{00000000-0005-0000-0000-0000CE010000}"/>
    <cellStyle name="Normal 2 4 49" xfId="463" xr:uid="{00000000-0005-0000-0000-0000CF010000}"/>
    <cellStyle name="Normal 2 4 5" xfId="464" xr:uid="{00000000-0005-0000-0000-0000D0010000}"/>
    <cellStyle name="Normal 2 4 50" xfId="465" xr:uid="{00000000-0005-0000-0000-0000D1010000}"/>
    <cellStyle name="Normal 2 4 51" xfId="466" xr:uid="{00000000-0005-0000-0000-0000D2010000}"/>
    <cellStyle name="Normal 2 4 52" xfId="467" xr:uid="{00000000-0005-0000-0000-0000D3010000}"/>
    <cellStyle name="Normal 2 4 53" xfId="468" xr:uid="{00000000-0005-0000-0000-0000D4010000}"/>
    <cellStyle name="Normal 2 4 54" xfId="469" xr:uid="{00000000-0005-0000-0000-0000D5010000}"/>
    <cellStyle name="Normal 2 4 55" xfId="470" xr:uid="{00000000-0005-0000-0000-0000D6010000}"/>
    <cellStyle name="Normal 2 4 56" xfId="471" xr:uid="{00000000-0005-0000-0000-0000D7010000}"/>
    <cellStyle name="Normal 2 4 57" xfId="472" xr:uid="{00000000-0005-0000-0000-0000D8010000}"/>
    <cellStyle name="Normal 2 4 58" xfId="473" xr:uid="{00000000-0005-0000-0000-0000D9010000}"/>
    <cellStyle name="Normal 2 4 59" xfId="474" xr:uid="{00000000-0005-0000-0000-0000DA010000}"/>
    <cellStyle name="Normal 2 4 6" xfId="475" xr:uid="{00000000-0005-0000-0000-0000DB010000}"/>
    <cellStyle name="Normal 2 4 60" xfId="476" xr:uid="{00000000-0005-0000-0000-0000DC010000}"/>
    <cellStyle name="Normal 2 4 61" xfId="477" xr:uid="{00000000-0005-0000-0000-0000DD010000}"/>
    <cellStyle name="Normal 2 4 62" xfId="478" xr:uid="{00000000-0005-0000-0000-0000DE010000}"/>
    <cellStyle name="Normal 2 4 63" xfId="479" xr:uid="{00000000-0005-0000-0000-0000DF010000}"/>
    <cellStyle name="Normal 2 4 64" xfId="480" xr:uid="{00000000-0005-0000-0000-0000E0010000}"/>
    <cellStyle name="Normal 2 4 65" xfId="481" xr:uid="{00000000-0005-0000-0000-0000E1010000}"/>
    <cellStyle name="Normal 2 4 66" xfId="482" xr:uid="{00000000-0005-0000-0000-0000E2010000}"/>
    <cellStyle name="Normal 2 4 67" xfId="483" xr:uid="{00000000-0005-0000-0000-0000E3010000}"/>
    <cellStyle name="Normal 2 4 68" xfId="484" xr:uid="{00000000-0005-0000-0000-0000E4010000}"/>
    <cellStyle name="Normal 2 4 7" xfId="485" xr:uid="{00000000-0005-0000-0000-0000E5010000}"/>
    <cellStyle name="Normal 2 4 8" xfId="486" xr:uid="{00000000-0005-0000-0000-0000E6010000}"/>
    <cellStyle name="Normal 2 4 9" xfId="487" xr:uid="{00000000-0005-0000-0000-0000E7010000}"/>
    <cellStyle name="Normal 2 40" xfId="488" xr:uid="{00000000-0005-0000-0000-0000E8010000}"/>
    <cellStyle name="Normal 2 5" xfId="489" xr:uid="{00000000-0005-0000-0000-0000E9010000}"/>
    <cellStyle name="Normal 2 6" xfId="490" xr:uid="{00000000-0005-0000-0000-0000EA010000}"/>
    <cellStyle name="Normal 2 7" xfId="491" xr:uid="{00000000-0005-0000-0000-0000EB010000}"/>
    <cellStyle name="Normal 2 8" xfId="492" xr:uid="{00000000-0005-0000-0000-0000EC010000}"/>
    <cellStyle name="Normal 2 9" xfId="493" xr:uid="{00000000-0005-0000-0000-0000ED010000}"/>
    <cellStyle name="Normal 20" xfId="494" xr:uid="{00000000-0005-0000-0000-0000EE010000}"/>
    <cellStyle name="Normal 21" xfId="495" xr:uid="{00000000-0005-0000-0000-0000EF010000}"/>
    <cellStyle name="Normal 22" xfId="496" xr:uid="{00000000-0005-0000-0000-0000F0010000}"/>
    <cellStyle name="Normal 23" xfId="497" xr:uid="{00000000-0005-0000-0000-0000F1010000}"/>
    <cellStyle name="Normal 24" xfId="498" xr:uid="{00000000-0005-0000-0000-0000F2010000}"/>
    <cellStyle name="Normal 25" xfId="499" xr:uid="{00000000-0005-0000-0000-0000F3010000}"/>
    <cellStyle name="Normal 26" xfId="500" xr:uid="{00000000-0005-0000-0000-0000F4010000}"/>
    <cellStyle name="Normal 27" xfId="501" xr:uid="{00000000-0005-0000-0000-0000F5010000}"/>
    <cellStyle name="Normal 28" xfId="502" xr:uid="{00000000-0005-0000-0000-0000F6010000}"/>
    <cellStyle name="Normal 28 10" xfId="503" xr:uid="{00000000-0005-0000-0000-0000F7010000}"/>
    <cellStyle name="Normal 28 11" xfId="504" xr:uid="{00000000-0005-0000-0000-0000F8010000}"/>
    <cellStyle name="Normal 28 12" xfId="505" xr:uid="{00000000-0005-0000-0000-0000F9010000}"/>
    <cellStyle name="Normal 28 13" xfId="506" xr:uid="{00000000-0005-0000-0000-0000FA010000}"/>
    <cellStyle name="Normal 28 14" xfId="507" xr:uid="{00000000-0005-0000-0000-0000FB010000}"/>
    <cellStyle name="Normal 28 15" xfId="508" xr:uid="{00000000-0005-0000-0000-0000FC010000}"/>
    <cellStyle name="Normal 28 16" xfId="509" xr:uid="{00000000-0005-0000-0000-0000FD010000}"/>
    <cellStyle name="Normal 28 17" xfId="510" xr:uid="{00000000-0005-0000-0000-0000FE010000}"/>
    <cellStyle name="Normal 28 18" xfId="511" xr:uid="{00000000-0005-0000-0000-0000FF010000}"/>
    <cellStyle name="Normal 28 19" xfId="512" xr:uid="{00000000-0005-0000-0000-000000020000}"/>
    <cellStyle name="Normal 28 2" xfId="513" xr:uid="{00000000-0005-0000-0000-000001020000}"/>
    <cellStyle name="Normal 28 20" xfId="514" xr:uid="{00000000-0005-0000-0000-000002020000}"/>
    <cellStyle name="Normal 28 21" xfId="515" xr:uid="{00000000-0005-0000-0000-000003020000}"/>
    <cellStyle name="Normal 28 22" xfId="516" xr:uid="{00000000-0005-0000-0000-000004020000}"/>
    <cellStyle name="Normal 28 23" xfId="517" xr:uid="{00000000-0005-0000-0000-000005020000}"/>
    <cellStyle name="Normal 28 24" xfId="518" xr:uid="{00000000-0005-0000-0000-000006020000}"/>
    <cellStyle name="Normal 28 25" xfId="519" xr:uid="{00000000-0005-0000-0000-000007020000}"/>
    <cellStyle name="Normal 28 26" xfId="520" xr:uid="{00000000-0005-0000-0000-000008020000}"/>
    <cellStyle name="Normal 28 27" xfId="521" xr:uid="{00000000-0005-0000-0000-000009020000}"/>
    <cellStyle name="Normal 28 28" xfId="522" xr:uid="{00000000-0005-0000-0000-00000A020000}"/>
    <cellStyle name="Normal 28 29" xfId="523" xr:uid="{00000000-0005-0000-0000-00000B020000}"/>
    <cellStyle name="Normal 28 3" xfId="524" xr:uid="{00000000-0005-0000-0000-00000C020000}"/>
    <cellStyle name="Normal 28 30" xfId="525" xr:uid="{00000000-0005-0000-0000-00000D020000}"/>
    <cellStyle name="Normal 28 31" xfId="526" xr:uid="{00000000-0005-0000-0000-00000E020000}"/>
    <cellStyle name="Normal 28 32" xfId="527" xr:uid="{00000000-0005-0000-0000-00000F020000}"/>
    <cellStyle name="Normal 28 33" xfId="528" xr:uid="{00000000-0005-0000-0000-000010020000}"/>
    <cellStyle name="Normal 28 34" xfId="529" xr:uid="{00000000-0005-0000-0000-000011020000}"/>
    <cellStyle name="Normal 28 35" xfId="530" xr:uid="{00000000-0005-0000-0000-000012020000}"/>
    <cellStyle name="Normal 28 36" xfId="531" xr:uid="{00000000-0005-0000-0000-000013020000}"/>
    <cellStyle name="Normal 28 37" xfId="532" xr:uid="{00000000-0005-0000-0000-000014020000}"/>
    <cellStyle name="Normal 28 38" xfId="533" xr:uid="{00000000-0005-0000-0000-000015020000}"/>
    <cellStyle name="Normal 28 39" xfId="534" xr:uid="{00000000-0005-0000-0000-000016020000}"/>
    <cellStyle name="Normal 28 4" xfId="535" xr:uid="{00000000-0005-0000-0000-000017020000}"/>
    <cellStyle name="Normal 28 40" xfId="536" xr:uid="{00000000-0005-0000-0000-000018020000}"/>
    <cellStyle name="Normal 28 41" xfId="537" xr:uid="{00000000-0005-0000-0000-000019020000}"/>
    <cellStyle name="Normal 28 42" xfId="538" xr:uid="{00000000-0005-0000-0000-00001A020000}"/>
    <cellStyle name="Normal 28 43" xfId="539" xr:uid="{00000000-0005-0000-0000-00001B020000}"/>
    <cellStyle name="Normal 28 44" xfId="540" xr:uid="{00000000-0005-0000-0000-00001C020000}"/>
    <cellStyle name="Normal 28 45" xfId="541" xr:uid="{00000000-0005-0000-0000-00001D020000}"/>
    <cellStyle name="Normal 28 46" xfId="542" xr:uid="{00000000-0005-0000-0000-00001E020000}"/>
    <cellStyle name="Normal 28 47" xfId="543" xr:uid="{00000000-0005-0000-0000-00001F020000}"/>
    <cellStyle name="Normal 28 48" xfId="544" xr:uid="{00000000-0005-0000-0000-000020020000}"/>
    <cellStyle name="Normal 28 49" xfId="545" xr:uid="{00000000-0005-0000-0000-000021020000}"/>
    <cellStyle name="Normal 28 5" xfId="546" xr:uid="{00000000-0005-0000-0000-000022020000}"/>
    <cellStyle name="Normal 28 50" xfId="547" xr:uid="{00000000-0005-0000-0000-000023020000}"/>
    <cellStyle name="Normal 28 51" xfId="548" xr:uid="{00000000-0005-0000-0000-000024020000}"/>
    <cellStyle name="Normal 28 52" xfId="549" xr:uid="{00000000-0005-0000-0000-000025020000}"/>
    <cellStyle name="Normal 28 53" xfId="550" xr:uid="{00000000-0005-0000-0000-000026020000}"/>
    <cellStyle name="Normal 28 54" xfId="551" xr:uid="{00000000-0005-0000-0000-000027020000}"/>
    <cellStyle name="Normal 28 55" xfId="552" xr:uid="{00000000-0005-0000-0000-000028020000}"/>
    <cellStyle name="Normal 28 56" xfId="553" xr:uid="{00000000-0005-0000-0000-000029020000}"/>
    <cellStyle name="Normal 28 57" xfId="554" xr:uid="{00000000-0005-0000-0000-00002A020000}"/>
    <cellStyle name="Normal 28 58" xfId="555" xr:uid="{00000000-0005-0000-0000-00002B020000}"/>
    <cellStyle name="Normal 28 59" xfId="556" xr:uid="{00000000-0005-0000-0000-00002C020000}"/>
    <cellStyle name="Normal 28 6" xfId="557" xr:uid="{00000000-0005-0000-0000-00002D020000}"/>
    <cellStyle name="Normal 28 60" xfId="558" xr:uid="{00000000-0005-0000-0000-00002E020000}"/>
    <cellStyle name="Normal 28 61" xfId="559" xr:uid="{00000000-0005-0000-0000-00002F020000}"/>
    <cellStyle name="Normal 28 62" xfId="560" xr:uid="{00000000-0005-0000-0000-000030020000}"/>
    <cellStyle name="Normal 28 63" xfId="561" xr:uid="{00000000-0005-0000-0000-000031020000}"/>
    <cellStyle name="Normal 28 64" xfId="562" xr:uid="{00000000-0005-0000-0000-000032020000}"/>
    <cellStyle name="Normal 28 65" xfId="563" xr:uid="{00000000-0005-0000-0000-000033020000}"/>
    <cellStyle name="Normal 28 66" xfId="564" xr:uid="{00000000-0005-0000-0000-000034020000}"/>
    <cellStyle name="Normal 28 67" xfId="565" xr:uid="{00000000-0005-0000-0000-000035020000}"/>
    <cellStyle name="Normal 28 68" xfId="566" xr:uid="{00000000-0005-0000-0000-000036020000}"/>
    <cellStyle name="Normal 28 69" xfId="567" xr:uid="{00000000-0005-0000-0000-000037020000}"/>
    <cellStyle name="Normal 28 7" xfId="568" xr:uid="{00000000-0005-0000-0000-000038020000}"/>
    <cellStyle name="Normal 28 70" xfId="569" xr:uid="{00000000-0005-0000-0000-000039020000}"/>
    <cellStyle name="Normal 28 71" xfId="570" xr:uid="{00000000-0005-0000-0000-00003A020000}"/>
    <cellStyle name="Normal 28 72" xfId="571" xr:uid="{00000000-0005-0000-0000-00003B020000}"/>
    <cellStyle name="Normal 28 8" xfId="572" xr:uid="{00000000-0005-0000-0000-00003C020000}"/>
    <cellStyle name="Normal 28 9" xfId="573" xr:uid="{00000000-0005-0000-0000-00003D020000}"/>
    <cellStyle name="Normal 29" xfId="574" xr:uid="{00000000-0005-0000-0000-00003E020000}"/>
    <cellStyle name="Normal 29 10" xfId="575" xr:uid="{00000000-0005-0000-0000-00003F020000}"/>
    <cellStyle name="Normal 29 11" xfId="576" xr:uid="{00000000-0005-0000-0000-000040020000}"/>
    <cellStyle name="Normal 29 12" xfId="577" xr:uid="{00000000-0005-0000-0000-000041020000}"/>
    <cellStyle name="Normal 29 13" xfId="578" xr:uid="{00000000-0005-0000-0000-000042020000}"/>
    <cellStyle name="Normal 29 14" xfId="579" xr:uid="{00000000-0005-0000-0000-000043020000}"/>
    <cellStyle name="Normal 29 15" xfId="580" xr:uid="{00000000-0005-0000-0000-000044020000}"/>
    <cellStyle name="Normal 29 16" xfId="581" xr:uid="{00000000-0005-0000-0000-000045020000}"/>
    <cellStyle name="Normal 29 17" xfId="582" xr:uid="{00000000-0005-0000-0000-000046020000}"/>
    <cellStyle name="Normal 29 18" xfId="583" xr:uid="{00000000-0005-0000-0000-000047020000}"/>
    <cellStyle name="Normal 29 19" xfId="584" xr:uid="{00000000-0005-0000-0000-000048020000}"/>
    <cellStyle name="Normal 29 2" xfId="585" xr:uid="{00000000-0005-0000-0000-000049020000}"/>
    <cellStyle name="Normal 29 2 10" xfId="586" xr:uid="{00000000-0005-0000-0000-00004A020000}"/>
    <cellStyle name="Normal 29 2 11" xfId="587" xr:uid="{00000000-0005-0000-0000-00004B020000}"/>
    <cellStyle name="Normal 29 2 12" xfId="588" xr:uid="{00000000-0005-0000-0000-00004C020000}"/>
    <cellStyle name="Normal 29 2 13" xfId="589" xr:uid="{00000000-0005-0000-0000-00004D020000}"/>
    <cellStyle name="Normal 29 2 14" xfId="590" xr:uid="{00000000-0005-0000-0000-00004E020000}"/>
    <cellStyle name="Normal 29 2 15" xfId="591" xr:uid="{00000000-0005-0000-0000-00004F020000}"/>
    <cellStyle name="Normal 29 2 16" xfId="592" xr:uid="{00000000-0005-0000-0000-000050020000}"/>
    <cellStyle name="Normal 29 2 17" xfId="593" xr:uid="{00000000-0005-0000-0000-000051020000}"/>
    <cellStyle name="Normal 29 2 18" xfId="594" xr:uid="{00000000-0005-0000-0000-000052020000}"/>
    <cellStyle name="Normal 29 2 19" xfId="595" xr:uid="{00000000-0005-0000-0000-000053020000}"/>
    <cellStyle name="Normal 29 2 2" xfId="596" xr:uid="{00000000-0005-0000-0000-000054020000}"/>
    <cellStyle name="Normal 29 2 20" xfId="597" xr:uid="{00000000-0005-0000-0000-000055020000}"/>
    <cellStyle name="Normal 29 2 21" xfId="598" xr:uid="{00000000-0005-0000-0000-000056020000}"/>
    <cellStyle name="Normal 29 2 22" xfId="599" xr:uid="{00000000-0005-0000-0000-000057020000}"/>
    <cellStyle name="Normal 29 2 23" xfId="600" xr:uid="{00000000-0005-0000-0000-000058020000}"/>
    <cellStyle name="Normal 29 2 24" xfId="601" xr:uid="{00000000-0005-0000-0000-000059020000}"/>
    <cellStyle name="Normal 29 2 25" xfId="602" xr:uid="{00000000-0005-0000-0000-00005A020000}"/>
    <cellStyle name="Normal 29 2 26" xfId="603" xr:uid="{00000000-0005-0000-0000-00005B020000}"/>
    <cellStyle name="Normal 29 2 27" xfId="604" xr:uid="{00000000-0005-0000-0000-00005C020000}"/>
    <cellStyle name="Normal 29 2 28" xfId="605" xr:uid="{00000000-0005-0000-0000-00005D020000}"/>
    <cellStyle name="Normal 29 2 29" xfId="606" xr:uid="{00000000-0005-0000-0000-00005E020000}"/>
    <cellStyle name="Normal 29 2 3" xfId="607" xr:uid="{00000000-0005-0000-0000-00005F020000}"/>
    <cellStyle name="Normal 29 2 30" xfId="608" xr:uid="{00000000-0005-0000-0000-000060020000}"/>
    <cellStyle name="Normal 29 2 31" xfId="609" xr:uid="{00000000-0005-0000-0000-000061020000}"/>
    <cellStyle name="Normal 29 2 32" xfId="610" xr:uid="{00000000-0005-0000-0000-000062020000}"/>
    <cellStyle name="Normal 29 2 33" xfId="611" xr:uid="{00000000-0005-0000-0000-000063020000}"/>
    <cellStyle name="Normal 29 2 34" xfId="612" xr:uid="{00000000-0005-0000-0000-000064020000}"/>
    <cellStyle name="Normal 29 2 35" xfId="613" xr:uid="{00000000-0005-0000-0000-000065020000}"/>
    <cellStyle name="Normal 29 2 36" xfId="614" xr:uid="{00000000-0005-0000-0000-000066020000}"/>
    <cellStyle name="Normal 29 2 37" xfId="615" xr:uid="{00000000-0005-0000-0000-000067020000}"/>
    <cellStyle name="Normal 29 2 38" xfId="616" xr:uid="{00000000-0005-0000-0000-000068020000}"/>
    <cellStyle name="Normal 29 2 39" xfId="617" xr:uid="{00000000-0005-0000-0000-000069020000}"/>
    <cellStyle name="Normal 29 2 4" xfId="618" xr:uid="{00000000-0005-0000-0000-00006A020000}"/>
    <cellStyle name="Normal 29 2 40" xfId="619" xr:uid="{00000000-0005-0000-0000-00006B020000}"/>
    <cellStyle name="Normal 29 2 41" xfId="620" xr:uid="{00000000-0005-0000-0000-00006C020000}"/>
    <cellStyle name="Normal 29 2 42" xfId="621" xr:uid="{00000000-0005-0000-0000-00006D020000}"/>
    <cellStyle name="Normal 29 2 43" xfId="622" xr:uid="{00000000-0005-0000-0000-00006E020000}"/>
    <cellStyle name="Normal 29 2 44" xfId="623" xr:uid="{00000000-0005-0000-0000-00006F020000}"/>
    <cellStyle name="Normal 29 2 45" xfId="624" xr:uid="{00000000-0005-0000-0000-000070020000}"/>
    <cellStyle name="Normal 29 2 46" xfId="625" xr:uid="{00000000-0005-0000-0000-000071020000}"/>
    <cellStyle name="Normal 29 2 47" xfId="626" xr:uid="{00000000-0005-0000-0000-000072020000}"/>
    <cellStyle name="Normal 29 2 48" xfId="627" xr:uid="{00000000-0005-0000-0000-000073020000}"/>
    <cellStyle name="Normal 29 2 49" xfId="628" xr:uid="{00000000-0005-0000-0000-000074020000}"/>
    <cellStyle name="Normal 29 2 5" xfId="629" xr:uid="{00000000-0005-0000-0000-000075020000}"/>
    <cellStyle name="Normal 29 2 50" xfId="630" xr:uid="{00000000-0005-0000-0000-000076020000}"/>
    <cellStyle name="Normal 29 2 51" xfId="631" xr:uid="{00000000-0005-0000-0000-000077020000}"/>
    <cellStyle name="Normal 29 2 52" xfId="632" xr:uid="{00000000-0005-0000-0000-000078020000}"/>
    <cellStyle name="Normal 29 2 53" xfId="633" xr:uid="{00000000-0005-0000-0000-000079020000}"/>
    <cellStyle name="Normal 29 2 54" xfId="634" xr:uid="{00000000-0005-0000-0000-00007A020000}"/>
    <cellStyle name="Normal 29 2 55" xfId="635" xr:uid="{00000000-0005-0000-0000-00007B020000}"/>
    <cellStyle name="Normal 29 2 56" xfId="636" xr:uid="{00000000-0005-0000-0000-00007C020000}"/>
    <cellStyle name="Normal 29 2 57" xfId="637" xr:uid="{00000000-0005-0000-0000-00007D020000}"/>
    <cellStyle name="Normal 29 2 58" xfId="638" xr:uid="{00000000-0005-0000-0000-00007E020000}"/>
    <cellStyle name="Normal 29 2 59" xfId="639" xr:uid="{00000000-0005-0000-0000-00007F020000}"/>
    <cellStyle name="Normal 29 2 6" xfId="640" xr:uid="{00000000-0005-0000-0000-000080020000}"/>
    <cellStyle name="Normal 29 2 60" xfId="641" xr:uid="{00000000-0005-0000-0000-000081020000}"/>
    <cellStyle name="Normal 29 2 61" xfId="642" xr:uid="{00000000-0005-0000-0000-000082020000}"/>
    <cellStyle name="Normal 29 2 62" xfId="643" xr:uid="{00000000-0005-0000-0000-000083020000}"/>
    <cellStyle name="Normal 29 2 63" xfId="644" xr:uid="{00000000-0005-0000-0000-000084020000}"/>
    <cellStyle name="Normal 29 2 64" xfId="645" xr:uid="{00000000-0005-0000-0000-000085020000}"/>
    <cellStyle name="Normal 29 2 65" xfId="646" xr:uid="{00000000-0005-0000-0000-000086020000}"/>
    <cellStyle name="Normal 29 2 66" xfId="647" xr:uid="{00000000-0005-0000-0000-000087020000}"/>
    <cellStyle name="Normal 29 2 67" xfId="648" xr:uid="{00000000-0005-0000-0000-000088020000}"/>
    <cellStyle name="Normal 29 2 7" xfId="649" xr:uid="{00000000-0005-0000-0000-000089020000}"/>
    <cellStyle name="Normal 29 2 8" xfId="650" xr:uid="{00000000-0005-0000-0000-00008A020000}"/>
    <cellStyle name="Normal 29 2 9" xfId="651" xr:uid="{00000000-0005-0000-0000-00008B020000}"/>
    <cellStyle name="Normal 29 20" xfId="652" xr:uid="{00000000-0005-0000-0000-00008C020000}"/>
    <cellStyle name="Normal 29 21" xfId="653" xr:uid="{00000000-0005-0000-0000-00008D020000}"/>
    <cellStyle name="Normal 29 22" xfId="654" xr:uid="{00000000-0005-0000-0000-00008E020000}"/>
    <cellStyle name="Normal 29 23" xfId="655" xr:uid="{00000000-0005-0000-0000-00008F020000}"/>
    <cellStyle name="Normal 29 24" xfId="656" xr:uid="{00000000-0005-0000-0000-000090020000}"/>
    <cellStyle name="Normal 29 25" xfId="657" xr:uid="{00000000-0005-0000-0000-000091020000}"/>
    <cellStyle name="Normal 29 26" xfId="658" xr:uid="{00000000-0005-0000-0000-000092020000}"/>
    <cellStyle name="Normal 29 27" xfId="659" xr:uid="{00000000-0005-0000-0000-000093020000}"/>
    <cellStyle name="Normal 29 28" xfId="660" xr:uid="{00000000-0005-0000-0000-000094020000}"/>
    <cellStyle name="Normal 29 29" xfId="661" xr:uid="{00000000-0005-0000-0000-000095020000}"/>
    <cellStyle name="Normal 29 3" xfId="662" xr:uid="{00000000-0005-0000-0000-000096020000}"/>
    <cellStyle name="Normal 29 30" xfId="663" xr:uid="{00000000-0005-0000-0000-000097020000}"/>
    <cellStyle name="Normal 29 31" xfId="664" xr:uid="{00000000-0005-0000-0000-000098020000}"/>
    <cellStyle name="Normal 29 32" xfId="665" xr:uid="{00000000-0005-0000-0000-000099020000}"/>
    <cellStyle name="Normal 29 33" xfId="666" xr:uid="{00000000-0005-0000-0000-00009A020000}"/>
    <cellStyle name="Normal 29 34" xfId="667" xr:uid="{00000000-0005-0000-0000-00009B020000}"/>
    <cellStyle name="Normal 29 35" xfId="668" xr:uid="{00000000-0005-0000-0000-00009C020000}"/>
    <cellStyle name="Normal 29 36" xfId="669" xr:uid="{00000000-0005-0000-0000-00009D020000}"/>
    <cellStyle name="Normal 29 37" xfId="670" xr:uid="{00000000-0005-0000-0000-00009E020000}"/>
    <cellStyle name="Normal 29 38" xfId="671" xr:uid="{00000000-0005-0000-0000-00009F020000}"/>
    <cellStyle name="Normal 29 39" xfId="672" xr:uid="{00000000-0005-0000-0000-0000A0020000}"/>
    <cellStyle name="Normal 29 4" xfId="673" xr:uid="{00000000-0005-0000-0000-0000A1020000}"/>
    <cellStyle name="Normal 29 40" xfId="674" xr:uid="{00000000-0005-0000-0000-0000A2020000}"/>
    <cellStyle name="Normal 29 41" xfId="675" xr:uid="{00000000-0005-0000-0000-0000A3020000}"/>
    <cellStyle name="Normal 29 42" xfId="676" xr:uid="{00000000-0005-0000-0000-0000A4020000}"/>
    <cellStyle name="Normal 29 43" xfId="677" xr:uid="{00000000-0005-0000-0000-0000A5020000}"/>
    <cellStyle name="Normal 29 44" xfId="678" xr:uid="{00000000-0005-0000-0000-0000A6020000}"/>
    <cellStyle name="Normal 29 45" xfId="679" xr:uid="{00000000-0005-0000-0000-0000A7020000}"/>
    <cellStyle name="Normal 29 46" xfId="680" xr:uid="{00000000-0005-0000-0000-0000A8020000}"/>
    <cellStyle name="Normal 29 47" xfId="681" xr:uid="{00000000-0005-0000-0000-0000A9020000}"/>
    <cellStyle name="Normal 29 48" xfId="682" xr:uid="{00000000-0005-0000-0000-0000AA020000}"/>
    <cellStyle name="Normal 29 49" xfId="683" xr:uid="{00000000-0005-0000-0000-0000AB020000}"/>
    <cellStyle name="Normal 29 5" xfId="684" xr:uid="{00000000-0005-0000-0000-0000AC020000}"/>
    <cellStyle name="Normal 29 50" xfId="685" xr:uid="{00000000-0005-0000-0000-0000AD020000}"/>
    <cellStyle name="Normal 29 51" xfId="686" xr:uid="{00000000-0005-0000-0000-0000AE020000}"/>
    <cellStyle name="Normal 29 52" xfId="687" xr:uid="{00000000-0005-0000-0000-0000AF020000}"/>
    <cellStyle name="Normal 29 53" xfId="688" xr:uid="{00000000-0005-0000-0000-0000B0020000}"/>
    <cellStyle name="Normal 29 54" xfId="689" xr:uid="{00000000-0005-0000-0000-0000B1020000}"/>
    <cellStyle name="Normal 29 55" xfId="690" xr:uid="{00000000-0005-0000-0000-0000B2020000}"/>
    <cellStyle name="Normal 29 56" xfId="691" xr:uid="{00000000-0005-0000-0000-0000B3020000}"/>
    <cellStyle name="Normal 29 57" xfId="692" xr:uid="{00000000-0005-0000-0000-0000B4020000}"/>
    <cellStyle name="Normal 29 58" xfId="693" xr:uid="{00000000-0005-0000-0000-0000B5020000}"/>
    <cellStyle name="Normal 29 59" xfId="694" xr:uid="{00000000-0005-0000-0000-0000B6020000}"/>
    <cellStyle name="Normal 29 6" xfId="695" xr:uid="{00000000-0005-0000-0000-0000B7020000}"/>
    <cellStyle name="Normal 29 60" xfId="696" xr:uid="{00000000-0005-0000-0000-0000B8020000}"/>
    <cellStyle name="Normal 29 61" xfId="697" xr:uid="{00000000-0005-0000-0000-0000B9020000}"/>
    <cellStyle name="Normal 29 62" xfId="698" xr:uid="{00000000-0005-0000-0000-0000BA020000}"/>
    <cellStyle name="Normal 29 63" xfId="699" xr:uid="{00000000-0005-0000-0000-0000BB020000}"/>
    <cellStyle name="Normal 29 64" xfId="700" xr:uid="{00000000-0005-0000-0000-0000BC020000}"/>
    <cellStyle name="Normal 29 65" xfId="701" xr:uid="{00000000-0005-0000-0000-0000BD020000}"/>
    <cellStyle name="Normal 29 66" xfId="702" xr:uid="{00000000-0005-0000-0000-0000BE020000}"/>
    <cellStyle name="Normal 29 67" xfId="703" xr:uid="{00000000-0005-0000-0000-0000BF020000}"/>
    <cellStyle name="Normal 29 7" xfId="704" xr:uid="{00000000-0005-0000-0000-0000C0020000}"/>
    <cellStyle name="Normal 29 8" xfId="705" xr:uid="{00000000-0005-0000-0000-0000C1020000}"/>
    <cellStyle name="Normal 29 9" xfId="706" xr:uid="{00000000-0005-0000-0000-0000C2020000}"/>
    <cellStyle name="Normal 3" xfId="707" xr:uid="{00000000-0005-0000-0000-0000C3020000}"/>
    <cellStyle name="Normal 3 2" xfId="708" xr:uid="{00000000-0005-0000-0000-0000C4020000}"/>
    <cellStyle name="Normal 30" xfId="709" xr:uid="{00000000-0005-0000-0000-0000C5020000}"/>
    <cellStyle name="Normal 30 10" xfId="710" xr:uid="{00000000-0005-0000-0000-0000C6020000}"/>
    <cellStyle name="Normal 30 11" xfId="711" xr:uid="{00000000-0005-0000-0000-0000C7020000}"/>
    <cellStyle name="Normal 30 12" xfId="712" xr:uid="{00000000-0005-0000-0000-0000C8020000}"/>
    <cellStyle name="Normal 30 13" xfId="713" xr:uid="{00000000-0005-0000-0000-0000C9020000}"/>
    <cellStyle name="Normal 30 14" xfId="714" xr:uid="{00000000-0005-0000-0000-0000CA020000}"/>
    <cellStyle name="Normal 30 15" xfId="715" xr:uid="{00000000-0005-0000-0000-0000CB020000}"/>
    <cellStyle name="Normal 30 16" xfId="716" xr:uid="{00000000-0005-0000-0000-0000CC020000}"/>
    <cellStyle name="Normal 30 17" xfId="717" xr:uid="{00000000-0005-0000-0000-0000CD020000}"/>
    <cellStyle name="Normal 30 18" xfId="718" xr:uid="{00000000-0005-0000-0000-0000CE020000}"/>
    <cellStyle name="Normal 30 19" xfId="719" xr:uid="{00000000-0005-0000-0000-0000CF020000}"/>
    <cellStyle name="Normal 30 2" xfId="720" xr:uid="{00000000-0005-0000-0000-0000D0020000}"/>
    <cellStyle name="Normal 30 20" xfId="721" xr:uid="{00000000-0005-0000-0000-0000D1020000}"/>
    <cellStyle name="Normal 30 21" xfId="722" xr:uid="{00000000-0005-0000-0000-0000D2020000}"/>
    <cellStyle name="Normal 30 22" xfId="723" xr:uid="{00000000-0005-0000-0000-0000D3020000}"/>
    <cellStyle name="Normal 30 23" xfId="724" xr:uid="{00000000-0005-0000-0000-0000D4020000}"/>
    <cellStyle name="Normal 30 24" xfId="725" xr:uid="{00000000-0005-0000-0000-0000D5020000}"/>
    <cellStyle name="Normal 30 25" xfId="726" xr:uid="{00000000-0005-0000-0000-0000D6020000}"/>
    <cellStyle name="Normal 30 26" xfId="727" xr:uid="{00000000-0005-0000-0000-0000D7020000}"/>
    <cellStyle name="Normal 30 27" xfId="728" xr:uid="{00000000-0005-0000-0000-0000D8020000}"/>
    <cellStyle name="Normal 30 28" xfId="729" xr:uid="{00000000-0005-0000-0000-0000D9020000}"/>
    <cellStyle name="Normal 30 29" xfId="730" xr:uid="{00000000-0005-0000-0000-0000DA020000}"/>
    <cellStyle name="Normal 30 3" xfId="731" xr:uid="{00000000-0005-0000-0000-0000DB020000}"/>
    <cellStyle name="Normal 30 30" xfId="732" xr:uid="{00000000-0005-0000-0000-0000DC020000}"/>
    <cellStyle name="Normal 30 31" xfId="733" xr:uid="{00000000-0005-0000-0000-0000DD020000}"/>
    <cellStyle name="Normal 30 32" xfId="734" xr:uid="{00000000-0005-0000-0000-0000DE020000}"/>
    <cellStyle name="Normal 30 33" xfId="735" xr:uid="{00000000-0005-0000-0000-0000DF020000}"/>
    <cellStyle name="Normal 30 34" xfId="736" xr:uid="{00000000-0005-0000-0000-0000E0020000}"/>
    <cellStyle name="Normal 30 35" xfId="737" xr:uid="{00000000-0005-0000-0000-0000E1020000}"/>
    <cellStyle name="Normal 30 36" xfId="738" xr:uid="{00000000-0005-0000-0000-0000E2020000}"/>
    <cellStyle name="Normal 30 37" xfId="739" xr:uid="{00000000-0005-0000-0000-0000E3020000}"/>
    <cellStyle name="Normal 30 38" xfId="740" xr:uid="{00000000-0005-0000-0000-0000E4020000}"/>
    <cellStyle name="Normal 30 39" xfId="741" xr:uid="{00000000-0005-0000-0000-0000E5020000}"/>
    <cellStyle name="Normal 30 4" xfId="742" xr:uid="{00000000-0005-0000-0000-0000E6020000}"/>
    <cellStyle name="Normal 30 40" xfId="743" xr:uid="{00000000-0005-0000-0000-0000E7020000}"/>
    <cellStyle name="Normal 30 41" xfId="744" xr:uid="{00000000-0005-0000-0000-0000E8020000}"/>
    <cellStyle name="Normal 30 42" xfId="745" xr:uid="{00000000-0005-0000-0000-0000E9020000}"/>
    <cellStyle name="Normal 30 43" xfId="746" xr:uid="{00000000-0005-0000-0000-0000EA020000}"/>
    <cellStyle name="Normal 30 44" xfId="747" xr:uid="{00000000-0005-0000-0000-0000EB020000}"/>
    <cellStyle name="Normal 30 45" xfId="748" xr:uid="{00000000-0005-0000-0000-0000EC020000}"/>
    <cellStyle name="Normal 30 46" xfId="749" xr:uid="{00000000-0005-0000-0000-0000ED020000}"/>
    <cellStyle name="Normal 30 47" xfId="750" xr:uid="{00000000-0005-0000-0000-0000EE020000}"/>
    <cellStyle name="Normal 30 48" xfId="751" xr:uid="{00000000-0005-0000-0000-0000EF020000}"/>
    <cellStyle name="Normal 30 49" xfId="752" xr:uid="{00000000-0005-0000-0000-0000F0020000}"/>
    <cellStyle name="Normal 30 5" xfId="753" xr:uid="{00000000-0005-0000-0000-0000F1020000}"/>
    <cellStyle name="Normal 30 50" xfId="754" xr:uid="{00000000-0005-0000-0000-0000F2020000}"/>
    <cellStyle name="Normal 30 51" xfId="755" xr:uid="{00000000-0005-0000-0000-0000F3020000}"/>
    <cellStyle name="Normal 30 52" xfId="756" xr:uid="{00000000-0005-0000-0000-0000F4020000}"/>
    <cellStyle name="Normal 30 53" xfId="757" xr:uid="{00000000-0005-0000-0000-0000F5020000}"/>
    <cellStyle name="Normal 30 54" xfId="758" xr:uid="{00000000-0005-0000-0000-0000F6020000}"/>
    <cellStyle name="Normal 30 55" xfId="759" xr:uid="{00000000-0005-0000-0000-0000F7020000}"/>
    <cellStyle name="Normal 30 56" xfId="760" xr:uid="{00000000-0005-0000-0000-0000F8020000}"/>
    <cellStyle name="Normal 30 57" xfId="761" xr:uid="{00000000-0005-0000-0000-0000F9020000}"/>
    <cellStyle name="Normal 30 58" xfId="762" xr:uid="{00000000-0005-0000-0000-0000FA020000}"/>
    <cellStyle name="Normal 30 59" xfId="763" xr:uid="{00000000-0005-0000-0000-0000FB020000}"/>
    <cellStyle name="Normal 30 6" xfId="764" xr:uid="{00000000-0005-0000-0000-0000FC020000}"/>
    <cellStyle name="Normal 30 60" xfId="765" xr:uid="{00000000-0005-0000-0000-0000FD020000}"/>
    <cellStyle name="Normal 30 61" xfId="766" xr:uid="{00000000-0005-0000-0000-0000FE020000}"/>
    <cellStyle name="Normal 30 62" xfId="767" xr:uid="{00000000-0005-0000-0000-0000FF020000}"/>
    <cellStyle name="Normal 30 63" xfId="768" xr:uid="{00000000-0005-0000-0000-000000030000}"/>
    <cellStyle name="Normal 30 64" xfId="769" xr:uid="{00000000-0005-0000-0000-000001030000}"/>
    <cellStyle name="Normal 30 65" xfId="770" xr:uid="{00000000-0005-0000-0000-000002030000}"/>
    <cellStyle name="Normal 30 66" xfId="771" xr:uid="{00000000-0005-0000-0000-000003030000}"/>
    <cellStyle name="Normal 30 7" xfId="772" xr:uid="{00000000-0005-0000-0000-000004030000}"/>
    <cellStyle name="Normal 30 8" xfId="773" xr:uid="{00000000-0005-0000-0000-000005030000}"/>
    <cellStyle name="Normal 30 9" xfId="774" xr:uid="{00000000-0005-0000-0000-000006030000}"/>
    <cellStyle name="Normal 31" xfId="775" xr:uid="{00000000-0005-0000-0000-000007030000}"/>
    <cellStyle name="Normal 31 10" xfId="776" xr:uid="{00000000-0005-0000-0000-000008030000}"/>
    <cellStyle name="Normal 31 11" xfId="777" xr:uid="{00000000-0005-0000-0000-000009030000}"/>
    <cellStyle name="Normal 31 12" xfId="778" xr:uid="{00000000-0005-0000-0000-00000A030000}"/>
    <cellStyle name="Normal 31 13" xfId="779" xr:uid="{00000000-0005-0000-0000-00000B030000}"/>
    <cellStyle name="Normal 31 14" xfId="780" xr:uid="{00000000-0005-0000-0000-00000C030000}"/>
    <cellStyle name="Normal 31 15" xfId="781" xr:uid="{00000000-0005-0000-0000-00000D030000}"/>
    <cellStyle name="Normal 31 16" xfId="782" xr:uid="{00000000-0005-0000-0000-00000E030000}"/>
    <cellStyle name="Normal 31 17" xfId="783" xr:uid="{00000000-0005-0000-0000-00000F030000}"/>
    <cellStyle name="Normal 31 18" xfId="784" xr:uid="{00000000-0005-0000-0000-000010030000}"/>
    <cellStyle name="Normal 31 19" xfId="785" xr:uid="{00000000-0005-0000-0000-000011030000}"/>
    <cellStyle name="Normal 31 2" xfId="786" xr:uid="{00000000-0005-0000-0000-000012030000}"/>
    <cellStyle name="Normal 31 2 10" xfId="787" xr:uid="{00000000-0005-0000-0000-000013030000}"/>
    <cellStyle name="Normal 31 2 11" xfId="788" xr:uid="{00000000-0005-0000-0000-000014030000}"/>
    <cellStyle name="Normal 31 2 12" xfId="789" xr:uid="{00000000-0005-0000-0000-000015030000}"/>
    <cellStyle name="Normal 31 2 13" xfId="790" xr:uid="{00000000-0005-0000-0000-000016030000}"/>
    <cellStyle name="Normal 31 2 14" xfId="791" xr:uid="{00000000-0005-0000-0000-000017030000}"/>
    <cellStyle name="Normal 31 2 15" xfId="792" xr:uid="{00000000-0005-0000-0000-000018030000}"/>
    <cellStyle name="Normal 31 2 16" xfId="793" xr:uid="{00000000-0005-0000-0000-000019030000}"/>
    <cellStyle name="Normal 31 2 17" xfId="794" xr:uid="{00000000-0005-0000-0000-00001A030000}"/>
    <cellStyle name="Normal 31 2 18" xfId="795" xr:uid="{00000000-0005-0000-0000-00001B030000}"/>
    <cellStyle name="Normal 31 2 19" xfId="796" xr:uid="{00000000-0005-0000-0000-00001C030000}"/>
    <cellStyle name="Normal 31 2 2" xfId="797" xr:uid="{00000000-0005-0000-0000-00001D030000}"/>
    <cellStyle name="Normal 31 2 20" xfId="798" xr:uid="{00000000-0005-0000-0000-00001E030000}"/>
    <cellStyle name="Normal 31 2 21" xfId="799" xr:uid="{00000000-0005-0000-0000-00001F030000}"/>
    <cellStyle name="Normal 31 2 22" xfId="800" xr:uid="{00000000-0005-0000-0000-000020030000}"/>
    <cellStyle name="Normal 31 2 23" xfId="801" xr:uid="{00000000-0005-0000-0000-000021030000}"/>
    <cellStyle name="Normal 31 2 24" xfId="802" xr:uid="{00000000-0005-0000-0000-000022030000}"/>
    <cellStyle name="Normal 31 2 25" xfId="803" xr:uid="{00000000-0005-0000-0000-000023030000}"/>
    <cellStyle name="Normal 31 2 26" xfId="804" xr:uid="{00000000-0005-0000-0000-000024030000}"/>
    <cellStyle name="Normal 31 2 27" xfId="805" xr:uid="{00000000-0005-0000-0000-000025030000}"/>
    <cellStyle name="Normal 31 2 28" xfId="806" xr:uid="{00000000-0005-0000-0000-000026030000}"/>
    <cellStyle name="Normal 31 2 29" xfId="807" xr:uid="{00000000-0005-0000-0000-000027030000}"/>
    <cellStyle name="Normal 31 2 3" xfId="808" xr:uid="{00000000-0005-0000-0000-000028030000}"/>
    <cellStyle name="Normal 31 2 30" xfId="809" xr:uid="{00000000-0005-0000-0000-000029030000}"/>
    <cellStyle name="Normal 31 2 31" xfId="810" xr:uid="{00000000-0005-0000-0000-00002A030000}"/>
    <cellStyle name="Normal 31 2 32" xfId="811" xr:uid="{00000000-0005-0000-0000-00002B030000}"/>
    <cellStyle name="Normal 31 2 33" xfId="812" xr:uid="{00000000-0005-0000-0000-00002C030000}"/>
    <cellStyle name="Normal 31 2 34" xfId="813" xr:uid="{00000000-0005-0000-0000-00002D030000}"/>
    <cellStyle name="Normal 31 2 35" xfId="814" xr:uid="{00000000-0005-0000-0000-00002E030000}"/>
    <cellStyle name="Normal 31 2 36" xfId="815" xr:uid="{00000000-0005-0000-0000-00002F030000}"/>
    <cellStyle name="Normal 31 2 37" xfId="816" xr:uid="{00000000-0005-0000-0000-000030030000}"/>
    <cellStyle name="Normal 31 2 38" xfId="817" xr:uid="{00000000-0005-0000-0000-000031030000}"/>
    <cellStyle name="Normal 31 2 39" xfId="818" xr:uid="{00000000-0005-0000-0000-000032030000}"/>
    <cellStyle name="Normal 31 2 4" xfId="819" xr:uid="{00000000-0005-0000-0000-000033030000}"/>
    <cellStyle name="Normal 31 2 40" xfId="820" xr:uid="{00000000-0005-0000-0000-000034030000}"/>
    <cellStyle name="Normal 31 2 41" xfId="821" xr:uid="{00000000-0005-0000-0000-000035030000}"/>
    <cellStyle name="Normal 31 2 42" xfId="822" xr:uid="{00000000-0005-0000-0000-000036030000}"/>
    <cellStyle name="Normal 31 2 43" xfId="823" xr:uid="{00000000-0005-0000-0000-000037030000}"/>
    <cellStyle name="Normal 31 2 44" xfId="824" xr:uid="{00000000-0005-0000-0000-000038030000}"/>
    <cellStyle name="Normal 31 2 45" xfId="825" xr:uid="{00000000-0005-0000-0000-000039030000}"/>
    <cellStyle name="Normal 31 2 46" xfId="826" xr:uid="{00000000-0005-0000-0000-00003A030000}"/>
    <cellStyle name="Normal 31 2 47" xfId="827" xr:uid="{00000000-0005-0000-0000-00003B030000}"/>
    <cellStyle name="Normal 31 2 48" xfId="828" xr:uid="{00000000-0005-0000-0000-00003C030000}"/>
    <cellStyle name="Normal 31 2 49" xfId="829" xr:uid="{00000000-0005-0000-0000-00003D030000}"/>
    <cellStyle name="Normal 31 2 5" xfId="830" xr:uid="{00000000-0005-0000-0000-00003E030000}"/>
    <cellStyle name="Normal 31 2 50" xfId="831" xr:uid="{00000000-0005-0000-0000-00003F030000}"/>
    <cellStyle name="Normal 31 2 51" xfId="832" xr:uid="{00000000-0005-0000-0000-000040030000}"/>
    <cellStyle name="Normal 31 2 52" xfId="833" xr:uid="{00000000-0005-0000-0000-000041030000}"/>
    <cellStyle name="Normal 31 2 53" xfId="834" xr:uid="{00000000-0005-0000-0000-000042030000}"/>
    <cellStyle name="Normal 31 2 54" xfId="835" xr:uid="{00000000-0005-0000-0000-000043030000}"/>
    <cellStyle name="Normal 31 2 55" xfId="836" xr:uid="{00000000-0005-0000-0000-000044030000}"/>
    <cellStyle name="Normal 31 2 56" xfId="837" xr:uid="{00000000-0005-0000-0000-000045030000}"/>
    <cellStyle name="Normal 31 2 57" xfId="838" xr:uid="{00000000-0005-0000-0000-000046030000}"/>
    <cellStyle name="Normal 31 2 58" xfId="839" xr:uid="{00000000-0005-0000-0000-000047030000}"/>
    <cellStyle name="Normal 31 2 59" xfId="840" xr:uid="{00000000-0005-0000-0000-000048030000}"/>
    <cellStyle name="Normal 31 2 6" xfId="841" xr:uid="{00000000-0005-0000-0000-000049030000}"/>
    <cellStyle name="Normal 31 2 60" xfId="842" xr:uid="{00000000-0005-0000-0000-00004A030000}"/>
    <cellStyle name="Normal 31 2 61" xfId="843" xr:uid="{00000000-0005-0000-0000-00004B030000}"/>
    <cellStyle name="Normal 31 2 62" xfId="844" xr:uid="{00000000-0005-0000-0000-00004C030000}"/>
    <cellStyle name="Normal 31 2 63" xfId="845" xr:uid="{00000000-0005-0000-0000-00004D030000}"/>
    <cellStyle name="Normal 31 2 64" xfId="846" xr:uid="{00000000-0005-0000-0000-00004E030000}"/>
    <cellStyle name="Normal 31 2 65" xfId="847" xr:uid="{00000000-0005-0000-0000-00004F030000}"/>
    <cellStyle name="Normal 31 2 66" xfId="848" xr:uid="{00000000-0005-0000-0000-000050030000}"/>
    <cellStyle name="Normal 31 2 67" xfId="849" xr:uid="{00000000-0005-0000-0000-000051030000}"/>
    <cellStyle name="Normal 31 2 7" xfId="850" xr:uid="{00000000-0005-0000-0000-000052030000}"/>
    <cellStyle name="Normal 31 2 8" xfId="851" xr:uid="{00000000-0005-0000-0000-000053030000}"/>
    <cellStyle name="Normal 31 2 9" xfId="852" xr:uid="{00000000-0005-0000-0000-000054030000}"/>
    <cellStyle name="Normal 31 20" xfId="853" xr:uid="{00000000-0005-0000-0000-000055030000}"/>
    <cellStyle name="Normal 31 21" xfId="854" xr:uid="{00000000-0005-0000-0000-000056030000}"/>
    <cellStyle name="Normal 31 22" xfId="855" xr:uid="{00000000-0005-0000-0000-000057030000}"/>
    <cellStyle name="Normal 31 23" xfId="856" xr:uid="{00000000-0005-0000-0000-000058030000}"/>
    <cellStyle name="Normal 31 24" xfId="857" xr:uid="{00000000-0005-0000-0000-000059030000}"/>
    <cellStyle name="Normal 31 25" xfId="858" xr:uid="{00000000-0005-0000-0000-00005A030000}"/>
    <cellStyle name="Normal 31 26" xfId="859" xr:uid="{00000000-0005-0000-0000-00005B030000}"/>
    <cellStyle name="Normal 31 27" xfId="860" xr:uid="{00000000-0005-0000-0000-00005C030000}"/>
    <cellStyle name="Normal 31 28" xfId="861" xr:uid="{00000000-0005-0000-0000-00005D030000}"/>
    <cellStyle name="Normal 31 29" xfId="862" xr:uid="{00000000-0005-0000-0000-00005E030000}"/>
    <cellStyle name="Normal 31 3" xfId="863" xr:uid="{00000000-0005-0000-0000-00005F030000}"/>
    <cellStyle name="Normal 31 30" xfId="864" xr:uid="{00000000-0005-0000-0000-000060030000}"/>
    <cellStyle name="Normal 31 31" xfId="865" xr:uid="{00000000-0005-0000-0000-000061030000}"/>
    <cellStyle name="Normal 31 32" xfId="866" xr:uid="{00000000-0005-0000-0000-000062030000}"/>
    <cellStyle name="Normal 31 33" xfId="867" xr:uid="{00000000-0005-0000-0000-000063030000}"/>
    <cellStyle name="Normal 31 34" xfId="868" xr:uid="{00000000-0005-0000-0000-000064030000}"/>
    <cellStyle name="Normal 31 35" xfId="869" xr:uid="{00000000-0005-0000-0000-000065030000}"/>
    <cellStyle name="Normal 31 36" xfId="870" xr:uid="{00000000-0005-0000-0000-000066030000}"/>
    <cellStyle name="Normal 31 37" xfId="871" xr:uid="{00000000-0005-0000-0000-000067030000}"/>
    <cellStyle name="Normal 31 38" xfId="872" xr:uid="{00000000-0005-0000-0000-000068030000}"/>
    <cellStyle name="Normal 31 39" xfId="873" xr:uid="{00000000-0005-0000-0000-000069030000}"/>
    <cellStyle name="Normal 31 4" xfId="874" xr:uid="{00000000-0005-0000-0000-00006A030000}"/>
    <cellStyle name="Normal 31 40" xfId="875" xr:uid="{00000000-0005-0000-0000-00006B030000}"/>
    <cellStyle name="Normal 31 41" xfId="876" xr:uid="{00000000-0005-0000-0000-00006C030000}"/>
    <cellStyle name="Normal 31 42" xfId="877" xr:uid="{00000000-0005-0000-0000-00006D030000}"/>
    <cellStyle name="Normal 31 43" xfId="878" xr:uid="{00000000-0005-0000-0000-00006E030000}"/>
    <cellStyle name="Normal 31 44" xfId="879" xr:uid="{00000000-0005-0000-0000-00006F030000}"/>
    <cellStyle name="Normal 31 45" xfId="880" xr:uid="{00000000-0005-0000-0000-000070030000}"/>
    <cellStyle name="Normal 31 46" xfId="881" xr:uid="{00000000-0005-0000-0000-000071030000}"/>
    <cellStyle name="Normal 31 47" xfId="882" xr:uid="{00000000-0005-0000-0000-000072030000}"/>
    <cellStyle name="Normal 31 48" xfId="883" xr:uid="{00000000-0005-0000-0000-000073030000}"/>
    <cellStyle name="Normal 31 49" xfId="884" xr:uid="{00000000-0005-0000-0000-000074030000}"/>
    <cellStyle name="Normal 31 5" xfId="885" xr:uid="{00000000-0005-0000-0000-000075030000}"/>
    <cellStyle name="Normal 31 50" xfId="886" xr:uid="{00000000-0005-0000-0000-000076030000}"/>
    <cellStyle name="Normal 31 51" xfId="887" xr:uid="{00000000-0005-0000-0000-000077030000}"/>
    <cellStyle name="Normal 31 52" xfId="888" xr:uid="{00000000-0005-0000-0000-000078030000}"/>
    <cellStyle name="Normal 31 53" xfId="889" xr:uid="{00000000-0005-0000-0000-000079030000}"/>
    <cellStyle name="Normal 31 54" xfId="890" xr:uid="{00000000-0005-0000-0000-00007A030000}"/>
    <cellStyle name="Normal 31 55" xfId="891" xr:uid="{00000000-0005-0000-0000-00007B030000}"/>
    <cellStyle name="Normal 31 56" xfId="892" xr:uid="{00000000-0005-0000-0000-00007C030000}"/>
    <cellStyle name="Normal 31 57" xfId="893" xr:uid="{00000000-0005-0000-0000-00007D030000}"/>
    <cellStyle name="Normal 31 58" xfId="894" xr:uid="{00000000-0005-0000-0000-00007E030000}"/>
    <cellStyle name="Normal 31 59" xfId="895" xr:uid="{00000000-0005-0000-0000-00007F030000}"/>
    <cellStyle name="Normal 31 6" xfId="896" xr:uid="{00000000-0005-0000-0000-000080030000}"/>
    <cellStyle name="Normal 31 60" xfId="897" xr:uid="{00000000-0005-0000-0000-000081030000}"/>
    <cellStyle name="Normal 31 61" xfId="898" xr:uid="{00000000-0005-0000-0000-000082030000}"/>
    <cellStyle name="Normal 31 62" xfId="899" xr:uid="{00000000-0005-0000-0000-000083030000}"/>
    <cellStyle name="Normal 31 63" xfId="900" xr:uid="{00000000-0005-0000-0000-000084030000}"/>
    <cellStyle name="Normal 31 64" xfId="901" xr:uid="{00000000-0005-0000-0000-000085030000}"/>
    <cellStyle name="Normal 31 65" xfId="902" xr:uid="{00000000-0005-0000-0000-000086030000}"/>
    <cellStyle name="Normal 31 66" xfId="903" xr:uid="{00000000-0005-0000-0000-000087030000}"/>
    <cellStyle name="Normal 31 67" xfId="904" xr:uid="{00000000-0005-0000-0000-000088030000}"/>
    <cellStyle name="Normal 31 7" xfId="905" xr:uid="{00000000-0005-0000-0000-000089030000}"/>
    <cellStyle name="Normal 31 8" xfId="906" xr:uid="{00000000-0005-0000-0000-00008A030000}"/>
    <cellStyle name="Normal 31 9" xfId="907" xr:uid="{00000000-0005-0000-0000-00008B030000}"/>
    <cellStyle name="Normal 32" xfId="908" xr:uid="{00000000-0005-0000-0000-00008C030000}"/>
    <cellStyle name="Normal 33" xfId="909" xr:uid="{00000000-0005-0000-0000-00008D030000}"/>
    <cellStyle name="Normal 33 10" xfId="910" xr:uid="{00000000-0005-0000-0000-00008E030000}"/>
    <cellStyle name="Normal 33 11" xfId="911" xr:uid="{00000000-0005-0000-0000-00008F030000}"/>
    <cellStyle name="Normal 33 12" xfId="912" xr:uid="{00000000-0005-0000-0000-000090030000}"/>
    <cellStyle name="Normal 33 13" xfId="913" xr:uid="{00000000-0005-0000-0000-000091030000}"/>
    <cellStyle name="Normal 33 14" xfId="914" xr:uid="{00000000-0005-0000-0000-000092030000}"/>
    <cellStyle name="Normal 33 15" xfId="915" xr:uid="{00000000-0005-0000-0000-000093030000}"/>
    <cellStyle name="Normal 33 16" xfId="916" xr:uid="{00000000-0005-0000-0000-000094030000}"/>
    <cellStyle name="Normal 33 17" xfId="917" xr:uid="{00000000-0005-0000-0000-000095030000}"/>
    <cellStyle name="Normal 33 18" xfId="918" xr:uid="{00000000-0005-0000-0000-000096030000}"/>
    <cellStyle name="Normal 33 19" xfId="919" xr:uid="{00000000-0005-0000-0000-000097030000}"/>
    <cellStyle name="Normal 33 2" xfId="920" xr:uid="{00000000-0005-0000-0000-000098030000}"/>
    <cellStyle name="Normal 33 20" xfId="921" xr:uid="{00000000-0005-0000-0000-000099030000}"/>
    <cellStyle name="Normal 33 21" xfId="922" xr:uid="{00000000-0005-0000-0000-00009A030000}"/>
    <cellStyle name="Normal 33 22" xfId="923" xr:uid="{00000000-0005-0000-0000-00009B030000}"/>
    <cellStyle name="Normal 33 23" xfId="924" xr:uid="{00000000-0005-0000-0000-00009C030000}"/>
    <cellStyle name="Normal 33 24" xfId="925" xr:uid="{00000000-0005-0000-0000-00009D030000}"/>
    <cellStyle name="Normal 33 25" xfId="926" xr:uid="{00000000-0005-0000-0000-00009E030000}"/>
    <cellStyle name="Normal 33 26" xfId="927" xr:uid="{00000000-0005-0000-0000-00009F030000}"/>
    <cellStyle name="Normal 33 27" xfId="928" xr:uid="{00000000-0005-0000-0000-0000A0030000}"/>
    <cellStyle name="Normal 33 28" xfId="929" xr:uid="{00000000-0005-0000-0000-0000A1030000}"/>
    <cellStyle name="Normal 33 29" xfId="930" xr:uid="{00000000-0005-0000-0000-0000A2030000}"/>
    <cellStyle name="Normal 33 3" xfId="931" xr:uid="{00000000-0005-0000-0000-0000A3030000}"/>
    <cellStyle name="Normal 33 30" xfId="932" xr:uid="{00000000-0005-0000-0000-0000A4030000}"/>
    <cellStyle name="Normal 33 31" xfId="933" xr:uid="{00000000-0005-0000-0000-0000A5030000}"/>
    <cellStyle name="Normal 33 32" xfId="934" xr:uid="{00000000-0005-0000-0000-0000A6030000}"/>
    <cellStyle name="Normal 33 33" xfId="935" xr:uid="{00000000-0005-0000-0000-0000A7030000}"/>
    <cellStyle name="Normal 33 34" xfId="936" xr:uid="{00000000-0005-0000-0000-0000A8030000}"/>
    <cellStyle name="Normal 33 35" xfId="937" xr:uid="{00000000-0005-0000-0000-0000A9030000}"/>
    <cellStyle name="Normal 33 36" xfId="938" xr:uid="{00000000-0005-0000-0000-0000AA030000}"/>
    <cellStyle name="Normal 33 37" xfId="939" xr:uid="{00000000-0005-0000-0000-0000AB030000}"/>
    <cellStyle name="Normal 33 38" xfId="940" xr:uid="{00000000-0005-0000-0000-0000AC030000}"/>
    <cellStyle name="Normal 33 39" xfId="941" xr:uid="{00000000-0005-0000-0000-0000AD030000}"/>
    <cellStyle name="Normal 33 4" xfId="942" xr:uid="{00000000-0005-0000-0000-0000AE030000}"/>
    <cellStyle name="Normal 33 40" xfId="943" xr:uid="{00000000-0005-0000-0000-0000AF030000}"/>
    <cellStyle name="Normal 33 41" xfId="944" xr:uid="{00000000-0005-0000-0000-0000B0030000}"/>
    <cellStyle name="Normal 33 42" xfId="945" xr:uid="{00000000-0005-0000-0000-0000B1030000}"/>
    <cellStyle name="Normal 33 43" xfId="946" xr:uid="{00000000-0005-0000-0000-0000B2030000}"/>
    <cellStyle name="Normal 33 44" xfId="947" xr:uid="{00000000-0005-0000-0000-0000B3030000}"/>
    <cellStyle name="Normal 33 45" xfId="948" xr:uid="{00000000-0005-0000-0000-0000B4030000}"/>
    <cellStyle name="Normal 33 46" xfId="949" xr:uid="{00000000-0005-0000-0000-0000B5030000}"/>
    <cellStyle name="Normal 33 47" xfId="950" xr:uid="{00000000-0005-0000-0000-0000B6030000}"/>
    <cellStyle name="Normal 33 48" xfId="951" xr:uid="{00000000-0005-0000-0000-0000B7030000}"/>
    <cellStyle name="Normal 33 49" xfId="952" xr:uid="{00000000-0005-0000-0000-0000B8030000}"/>
    <cellStyle name="Normal 33 5" xfId="953" xr:uid="{00000000-0005-0000-0000-0000B9030000}"/>
    <cellStyle name="Normal 33 50" xfId="954" xr:uid="{00000000-0005-0000-0000-0000BA030000}"/>
    <cellStyle name="Normal 33 51" xfId="955" xr:uid="{00000000-0005-0000-0000-0000BB030000}"/>
    <cellStyle name="Normal 33 52" xfId="956" xr:uid="{00000000-0005-0000-0000-0000BC030000}"/>
    <cellStyle name="Normal 33 53" xfId="957" xr:uid="{00000000-0005-0000-0000-0000BD030000}"/>
    <cellStyle name="Normal 33 54" xfId="958" xr:uid="{00000000-0005-0000-0000-0000BE030000}"/>
    <cellStyle name="Normal 33 55" xfId="959" xr:uid="{00000000-0005-0000-0000-0000BF030000}"/>
    <cellStyle name="Normal 33 56" xfId="960" xr:uid="{00000000-0005-0000-0000-0000C0030000}"/>
    <cellStyle name="Normal 33 57" xfId="961" xr:uid="{00000000-0005-0000-0000-0000C1030000}"/>
    <cellStyle name="Normal 33 58" xfId="962" xr:uid="{00000000-0005-0000-0000-0000C2030000}"/>
    <cellStyle name="Normal 33 59" xfId="963" xr:uid="{00000000-0005-0000-0000-0000C3030000}"/>
    <cellStyle name="Normal 33 6" xfId="964" xr:uid="{00000000-0005-0000-0000-0000C4030000}"/>
    <cellStyle name="Normal 33 60" xfId="965" xr:uid="{00000000-0005-0000-0000-0000C5030000}"/>
    <cellStyle name="Normal 33 61" xfId="966" xr:uid="{00000000-0005-0000-0000-0000C6030000}"/>
    <cellStyle name="Normal 33 62" xfId="967" xr:uid="{00000000-0005-0000-0000-0000C7030000}"/>
    <cellStyle name="Normal 33 63" xfId="968" xr:uid="{00000000-0005-0000-0000-0000C8030000}"/>
    <cellStyle name="Normal 33 64" xfId="969" xr:uid="{00000000-0005-0000-0000-0000C9030000}"/>
    <cellStyle name="Normal 33 65" xfId="970" xr:uid="{00000000-0005-0000-0000-0000CA030000}"/>
    <cellStyle name="Normal 33 66" xfId="971" xr:uid="{00000000-0005-0000-0000-0000CB030000}"/>
    <cellStyle name="Normal 33 67" xfId="972" xr:uid="{00000000-0005-0000-0000-0000CC030000}"/>
    <cellStyle name="Normal 33 7" xfId="973" xr:uid="{00000000-0005-0000-0000-0000CD030000}"/>
    <cellStyle name="Normal 33 8" xfId="974" xr:uid="{00000000-0005-0000-0000-0000CE030000}"/>
    <cellStyle name="Normal 33 9" xfId="975" xr:uid="{00000000-0005-0000-0000-0000CF030000}"/>
    <cellStyle name="Normal 34" xfId="976" xr:uid="{00000000-0005-0000-0000-0000D0030000}"/>
    <cellStyle name="Normal 34 10" xfId="977" xr:uid="{00000000-0005-0000-0000-0000D1030000}"/>
    <cellStyle name="Normal 34 11" xfId="978" xr:uid="{00000000-0005-0000-0000-0000D2030000}"/>
    <cellStyle name="Normal 34 12" xfId="979" xr:uid="{00000000-0005-0000-0000-0000D3030000}"/>
    <cellStyle name="Normal 34 13" xfId="980" xr:uid="{00000000-0005-0000-0000-0000D4030000}"/>
    <cellStyle name="Normal 34 14" xfId="981" xr:uid="{00000000-0005-0000-0000-0000D5030000}"/>
    <cellStyle name="Normal 34 15" xfId="982" xr:uid="{00000000-0005-0000-0000-0000D6030000}"/>
    <cellStyle name="Normal 34 16" xfId="983" xr:uid="{00000000-0005-0000-0000-0000D7030000}"/>
    <cellStyle name="Normal 34 17" xfId="984" xr:uid="{00000000-0005-0000-0000-0000D8030000}"/>
    <cellStyle name="Normal 34 18" xfId="985" xr:uid="{00000000-0005-0000-0000-0000D9030000}"/>
    <cellStyle name="Normal 34 19" xfId="986" xr:uid="{00000000-0005-0000-0000-0000DA030000}"/>
    <cellStyle name="Normal 34 2" xfId="987" xr:uid="{00000000-0005-0000-0000-0000DB030000}"/>
    <cellStyle name="Normal 34 20" xfId="988" xr:uid="{00000000-0005-0000-0000-0000DC030000}"/>
    <cellStyle name="Normal 34 21" xfId="989" xr:uid="{00000000-0005-0000-0000-0000DD030000}"/>
    <cellStyle name="Normal 34 22" xfId="990" xr:uid="{00000000-0005-0000-0000-0000DE030000}"/>
    <cellStyle name="Normal 34 23" xfId="991" xr:uid="{00000000-0005-0000-0000-0000DF030000}"/>
    <cellStyle name="Normal 34 24" xfId="992" xr:uid="{00000000-0005-0000-0000-0000E0030000}"/>
    <cellStyle name="Normal 34 25" xfId="993" xr:uid="{00000000-0005-0000-0000-0000E1030000}"/>
    <cellStyle name="Normal 34 26" xfId="994" xr:uid="{00000000-0005-0000-0000-0000E2030000}"/>
    <cellStyle name="Normal 34 27" xfId="995" xr:uid="{00000000-0005-0000-0000-0000E3030000}"/>
    <cellStyle name="Normal 34 28" xfId="996" xr:uid="{00000000-0005-0000-0000-0000E4030000}"/>
    <cellStyle name="Normal 34 29" xfId="997" xr:uid="{00000000-0005-0000-0000-0000E5030000}"/>
    <cellStyle name="Normal 34 3" xfId="998" xr:uid="{00000000-0005-0000-0000-0000E6030000}"/>
    <cellStyle name="Normal 34 30" xfId="999" xr:uid="{00000000-0005-0000-0000-0000E7030000}"/>
    <cellStyle name="Normal 34 31" xfId="1000" xr:uid="{00000000-0005-0000-0000-0000E8030000}"/>
    <cellStyle name="Normal 34 32" xfId="1001" xr:uid="{00000000-0005-0000-0000-0000E9030000}"/>
    <cellStyle name="Normal 34 33" xfId="1002" xr:uid="{00000000-0005-0000-0000-0000EA030000}"/>
    <cellStyle name="Normal 34 34" xfId="1003" xr:uid="{00000000-0005-0000-0000-0000EB030000}"/>
    <cellStyle name="Normal 34 35" xfId="1004" xr:uid="{00000000-0005-0000-0000-0000EC030000}"/>
    <cellStyle name="Normal 34 36" xfId="1005" xr:uid="{00000000-0005-0000-0000-0000ED030000}"/>
    <cellStyle name="Normal 34 37" xfId="1006" xr:uid="{00000000-0005-0000-0000-0000EE030000}"/>
    <cellStyle name="Normal 34 38" xfId="1007" xr:uid="{00000000-0005-0000-0000-0000EF030000}"/>
    <cellStyle name="Normal 34 39" xfId="1008" xr:uid="{00000000-0005-0000-0000-0000F0030000}"/>
    <cellStyle name="Normal 34 4" xfId="1009" xr:uid="{00000000-0005-0000-0000-0000F1030000}"/>
    <cellStyle name="Normal 34 40" xfId="1010" xr:uid="{00000000-0005-0000-0000-0000F2030000}"/>
    <cellStyle name="Normal 34 41" xfId="1011" xr:uid="{00000000-0005-0000-0000-0000F3030000}"/>
    <cellStyle name="Normal 34 42" xfId="1012" xr:uid="{00000000-0005-0000-0000-0000F4030000}"/>
    <cellStyle name="Normal 34 43" xfId="1013" xr:uid="{00000000-0005-0000-0000-0000F5030000}"/>
    <cellStyle name="Normal 34 44" xfId="1014" xr:uid="{00000000-0005-0000-0000-0000F6030000}"/>
    <cellStyle name="Normal 34 45" xfId="1015" xr:uid="{00000000-0005-0000-0000-0000F7030000}"/>
    <cellStyle name="Normal 34 46" xfId="1016" xr:uid="{00000000-0005-0000-0000-0000F8030000}"/>
    <cellStyle name="Normal 34 47" xfId="1017" xr:uid="{00000000-0005-0000-0000-0000F9030000}"/>
    <cellStyle name="Normal 34 48" xfId="1018" xr:uid="{00000000-0005-0000-0000-0000FA030000}"/>
    <cellStyle name="Normal 34 49" xfId="1019" xr:uid="{00000000-0005-0000-0000-0000FB030000}"/>
    <cellStyle name="Normal 34 5" xfId="1020" xr:uid="{00000000-0005-0000-0000-0000FC030000}"/>
    <cellStyle name="Normal 34 50" xfId="1021" xr:uid="{00000000-0005-0000-0000-0000FD030000}"/>
    <cellStyle name="Normal 34 51" xfId="1022" xr:uid="{00000000-0005-0000-0000-0000FE030000}"/>
    <cellStyle name="Normal 34 52" xfId="1023" xr:uid="{00000000-0005-0000-0000-0000FF030000}"/>
    <cellStyle name="Normal 34 53" xfId="1024" xr:uid="{00000000-0005-0000-0000-000000040000}"/>
    <cellStyle name="Normal 34 54" xfId="1025" xr:uid="{00000000-0005-0000-0000-000001040000}"/>
    <cellStyle name="Normal 34 55" xfId="1026" xr:uid="{00000000-0005-0000-0000-000002040000}"/>
    <cellStyle name="Normal 34 56" xfId="1027" xr:uid="{00000000-0005-0000-0000-000003040000}"/>
    <cellStyle name="Normal 34 57" xfId="1028" xr:uid="{00000000-0005-0000-0000-000004040000}"/>
    <cellStyle name="Normal 34 58" xfId="1029" xr:uid="{00000000-0005-0000-0000-000005040000}"/>
    <cellStyle name="Normal 34 59" xfId="1030" xr:uid="{00000000-0005-0000-0000-000006040000}"/>
    <cellStyle name="Normal 34 6" xfId="1031" xr:uid="{00000000-0005-0000-0000-000007040000}"/>
    <cellStyle name="Normal 34 60" xfId="1032" xr:uid="{00000000-0005-0000-0000-000008040000}"/>
    <cellStyle name="Normal 34 61" xfId="1033" xr:uid="{00000000-0005-0000-0000-000009040000}"/>
    <cellStyle name="Normal 34 62" xfId="1034" xr:uid="{00000000-0005-0000-0000-00000A040000}"/>
    <cellStyle name="Normal 34 63" xfId="1035" xr:uid="{00000000-0005-0000-0000-00000B040000}"/>
    <cellStyle name="Normal 34 64" xfId="1036" xr:uid="{00000000-0005-0000-0000-00000C040000}"/>
    <cellStyle name="Normal 34 65" xfId="1037" xr:uid="{00000000-0005-0000-0000-00000D040000}"/>
    <cellStyle name="Normal 34 66" xfId="1038" xr:uid="{00000000-0005-0000-0000-00000E040000}"/>
    <cellStyle name="Normal 34 7" xfId="1039" xr:uid="{00000000-0005-0000-0000-00000F040000}"/>
    <cellStyle name="Normal 34 8" xfId="1040" xr:uid="{00000000-0005-0000-0000-000010040000}"/>
    <cellStyle name="Normal 34 9" xfId="1041" xr:uid="{00000000-0005-0000-0000-000011040000}"/>
    <cellStyle name="Normal 35" xfId="1042" xr:uid="{00000000-0005-0000-0000-000012040000}"/>
    <cellStyle name="Normal 35 10" xfId="1043" xr:uid="{00000000-0005-0000-0000-000013040000}"/>
    <cellStyle name="Normal 35 11" xfId="1044" xr:uid="{00000000-0005-0000-0000-000014040000}"/>
    <cellStyle name="Normal 35 12" xfId="1045" xr:uid="{00000000-0005-0000-0000-000015040000}"/>
    <cellStyle name="Normal 35 13" xfId="1046" xr:uid="{00000000-0005-0000-0000-000016040000}"/>
    <cellStyle name="Normal 35 14" xfId="1047" xr:uid="{00000000-0005-0000-0000-000017040000}"/>
    <cellStyle name="Normal 35 15" xfId="1048" xr:uid="{00000000-0005-0000-0000-000018040000}"/>
    <cellStyle name="Normal 35 16" xfId="1049" xr:uid="{00000000-0005-0000-0000-000019040000}"/>
    <cellStyle name="Normal 35 17" xfId="1050" xr:uid="{00000000-0005-0000-0000-00001A040000}"/>
    <cellStyle name="Normal 35 18" xfId="1051" xr:uid="{00000000-0005-0000-0000-00001B040000}"/>
    <cellStyle name="Normal 35 19" xfId="1052" xr:uid="{00000000-0005-0000-0000-00001C040000}"/>
    <cellStyle name="Normal 35 2" xfId="1053" xr:uid="{00000000-0005-0000-0000-00001D040000}"/>
    <cellStyle name="Normal 35 20" xfId="1054" xr:uid="{00000000-0005-0000-0000-00001E040000}"/>
    <cellStyle name="Normal 35 21" xfId="1055" xr:uid="{00000000-0005-0000-0000-00001F040000}"/>
    <cellStyle name="Normal 35 22" xfId="1056" xr:uid="{00000000-0005-0000-0000-000020040000}"/>
    <cellStyle name="Normal 35 23" xfId="1057" xr:uid="{00000000-0005-0000-0000-000021040000}"/>
    <cellStyle name="Normal 35 24" xfId="1058" xr:uid="{00000000-0005-0000-0000-000022040000}"/>
    <cellStyle name="Normal 35 25" xfId="1059" xr:uid="{00000000-0005-0000-0000-000023040000}"/>
    <cellStyle name="Normal 35 26" xfId="1060" xr:uid="{00000000-0005-0000-0000-000024040000}"/>
    <cellStyle name="Normal 35 27" xfId="1061" xr:uid="{00000000-0005-0000-0000-000025040000}"/>
    <cellStyle name="Normal 35 28" xfId="1062" xr:uid="{00000000-0005-0000-0000-000026040000}"/>
    <cellStyle name="Normal 35 29" xfId="1063" xr:uid="{00000000-0005-0000-0000-000027040000}"/>
    <cellStyle name="Normal 35 3" xfId="1064" xr:uid="{00000000-0005-0000-0000-000028040000}"/>
    <cellStyle name="Normal 35 30" xfId="1065" xr:uid="{00000000-0005-0000-0000-000029040000}"/>
    <cellStyle name="Normal 35 31" xfId="1066" xr:uid="{00000000-0005-0000-0000-00002A040000}"/>
    <cellStyle name="Normal 35 32" xfId="1067" xr:uid="{00000000-0005-0000-0000-00002B040000}"/>
    <cellStyle name="Normal 35 33" xfId="1068" xr:uid="{00000000-0005-0000-0000-00002C040000}"/>
    <cellStyle name="Normal 35 34" xfId="1069" xr:uid="{00000000-0005-0000-0000-00002D040000}"/>
    <cellStyle name="Normal 35 35" xfId="1070" xr:uid="{00000000-0005-0000-0000-00002E040000}"/>
    <cellStyle name="Normal 35 36" xfId="1071" xr:uid="{00000000-0005-0000-0000-00002F040000}"/>
    <cellStyle name="Normal 35 37" xfId="1072" xr:uid="{00000000-0005-0000-0000-000030040000}"/>
    <cellStyle name="Normal 35 38" xfId="1073" xr:uid="{00000000-0005-0000-0000-000031040000}"/>
    <cellStyle name="Normal 35 39" xfId="1074" xr:uid="{00000000-0005-0000-0000-000032040000}"/>
    <cellStyle name="Normal 35 4" xfId="1075" xr:uid="{00000000-0005-0000-0000-000033040000}"/>
    <cellStyle name="Normal 35 40" xfId="1076" xr:uid="{00000000-0005-0000-0000-000034040000}"/>
    <cellStyle name="Normal 35 41" xfId="1077" xr:uid="{00000000-0005-0000-0000-000035040000}"/>
    <cellStyle name="Normal 35 42" xfId="1078" xr:uid="{00000000-0005-0000-0000-000036040000}"/>
    <cellStyle name="Normal 35 43" xfId="1079" xr:uid="{00000000-0005-0000-0000-000037040000}"/>
    <cellStyle name="Normal 35 44" xfId="1080" xr:uid="{00000000-0005-0000-0000-000038040000}"/>
    <cellStyle name="Normal 35 45" xfId="1081" xr:uid="{00000000-0005-0000-0000-000039040000}"/>
    <cellStyle name="Normal 35 46" xfId="1082" xr:uid="{00000000-0005-0000-0000-00003A040000}"/>
    <cellStyle name="Normal 35 47" xfId="1083" xr:uid="{00000000-0005-0000-0000-00003B040000}"/>
    <cellStyle name="Normal 35 48" xfId="1084" xr:uid="{00000000-0005-0000-0000-00003C040000}"/>
    <cellStyle name="Normal 35 49" xfId="1085" xr:uid="{00000000-0005-0000-0000-00003D040000}"/>
    <cellStyle name="Normal 35 5" xfId="1086" xr:uid="{00000000-0005-0000-0000-00003E040000}"/>
    <cellStyle name="Normal 35 50" xfId="1087" xr:uid="{00000000-0005-0000-0000-00003F040000}"/>
    <cellStyle name="Normal 35 51" xfId="1088" xr:uid="{00000000-0005-0000-0000-000040040000}"/>
    <cellStyle name="Normal 35 52" xfId="1089" xr:uid="{00000000-0005-0000-0000-000041040000}"/>
    <cellStyle name="Normal 35 53" xfId="1090" xr:uid="{00000000-0005-0000-0000-000042040000}"/>
    <cellStyle name="Normal 35 54" xfId="1091" xr:uid="{00000000-0005-0000-0000-000043040000}"/>
    <cellStyle name="Normal 35 55" xfId="1092" xr:uid="{00000000-0005-0000-0000-000044040000}"/>
    <cellStyle name="Normal 35 56" xfId="1093" xr:uid="{00000000-0005-0000-0000-000045040000}"/>
    <cellStyle name="Normal 35 57" xfId="1094" xr:uid="{00000000-0005-0000-0000-000046040000}"/>
    <cellStyle name="Normal 35 58" xfId="1095" xr:uid="{00000000-0005-0000-0000-000047040000}"/>
    <cellStyle name="Normal 35 59" xfId="1096" xr:uid="{00000000-0005-0000-0000-000048040000}"/>
    <cellStyle name="Normal 35 6" xfId="1097" xr:uid="{00000000-0005-0000-0000-000049040000}"/>
    <cellStyle name="Normal 35 60" xfId="1098" xr:uid="{00000000-0005-0000-0000-00004A040000}"/>
    <cellStyle name="Normal 35 61" xfId="1099" xr:uid="{00000000-0005-0000-0000-00004B040000}"/>
    <cellStyle name="Normal 35 62" xfId="1100" xr:uid="{00000000-0005-0000-0000-00004C040000}"/>
    <cellStyle name="Normal 35 63" xfId="1101" xr:uid="{00000000-0005-0000-0000-00004D040000}"/>
    <cellStyle name="Normal 35 64" xfId="1102" xr:uid="{00000000-0005-0000-0000-00004E040000}"/>
    <cellStyle name="Normal 35 65" xfId="1103" xr:uid="{00000000-0005-0000-0000-00004F040000}"/>
    <cellStyle name="Normal 35 66" xfId="1104" xr:uid="{00000000-0005-0000-0000-000050040000}"/>
    <cellStyle name="Normal 35 67" xfId="1105" xr:uid="{00000000-0005-0000-0000-000051040000}"/>
    <cellStyle name="Normal 35 7" xfId="1106" xr:uid="{00000000-0005-0000-0000-000052040000}"/>
    <cellStyle name="Normal 35 8" xfId="1107" xr:uid="{00000000-0005-0000-0000-000053040000}"/>
    <cellStyle name="Normal 35 9" xfId="1108" xr:uid="{00000000-0005-0000-0000-000054040000}"/>
    <cellStyle name="Normal 37" xfId="1109" xr:uid="{00000000-0005-0000-0000-000055040000}"/>
    <cellStyle name="Normal 37 10" xfId="1110" xr:uid="{00000000-0005-0000-0000-000056040000}"/>
    <cellStyle name="Normal 37 11" xfId="1111" xr:uid="{00000000-0005-0000-0000-000057040000}"/>
    <cellStyle name="Normal 37 12" xfId="1112" xr:uid="{00000000-0005-0000-0000-000058040000}"/>
    <cellStyle name="Normal 37 13" xfId="1113" xr:uid="{00000000-0005-0000-0000-000059040000}"/>
    <cellStyle name="Normal 37 14" xfId="1114" xr:uid="{00000000-0005-0000-0000-00005A040000}"/>
    <cellStyle name="Normal 37 15" xfId="1115" xr:uid="{00000000-0005-0000-0000-00005B040000}"/>
    <cellStyle name="Normal 37 16" xfId="1116" xr:uid="{00000000-0005-0000-0000-00005C040000}"/>
    <cellStyle name="Normal 37 17" xfId="1117" xr:uid="{00000000-0005-0000-0000-00005D040000}"/>
    <cellStyle name="Normal 37 18" xfId="1118" xr:uid="{00000000-0005-0000-0000-00005E040000}"/>
    <cellStyle name="Normal 37 19" xfId="1119" xr:uid="{00000000-0005-0000-0000-00005F040000}"/>
    <cellStyle name="Normal 37 2" xfId="1120" xr:uid="{00000000-0005-0000-0000-000060040000}"/>
    <cellStyle name="Normal 37 20" xfId="1121" xr:uid="{00000000-0005-0000-0000-000061040000}"/>
    <cellStyle name="Normal 37 21" xfId="1122" xr:uid="{00000000-0005-0000-0000-000062040000}"/>
    <cellStyle name="Normal 37 22" xfId="1123" xr:uid="{00000000-0005-0000-0000-000063040000}"/>
    <cellStyle name="Normal 37 23" xfId="1124" xr:uid="{00000000-0005-0000-0000-000064040000}"/>
    <cellStyle name="Normal 37 24" xfId="1125" xr:uid="{00000000-0005-0000-0000-000065040000}"/>
    <cellStyle name="Normal 37 25" xfId="1126" xr:uid="{00000000-0005-0000-0000-000066040000}"/>
    <cellStyle name="Normal 37 26" xfId="1127" xr:uid="{00000000-0005-0000-0000-000067040000}"/>
    <cellStyle name="Normal 37 27" xfId="1128" xr:uid="{00000000-0005-0000-0000-000068040000}"/>
    <cellStyle name="Normal 37 28" xfId="1129" xr:uid="{00000000-0005-0000-0000-000069040000}"/>
    <cellStyle name="Normal 37 29" xfId="1130" xr:uid="{00000000-0005-0000-0000-00006A040000}"/>
    <cellStyle name="Normal 37 3" xfId="1131" xr:uid="{00000000-0005-0000-0000-00006B040000}"/>
    <cellStyle name="Normal 37 30" xfId="1132" xr:uid="{00000000-0005-0000-0000-00006C040000}"/>
    <cellStyle name="Normal 37 31" xfId="1133" xr:uid="{00000000-0005-0000-0000-00006D040000}"/>
    <cellStyle name="Normal 37 32" xfId="1134" xr:uid="{00000000-0005-0000-0000-00006E040000}"/>
    <cellStyle name="Normal 37 33" xfId="1135" xr:uid="{00000000-0005-0000-0000-00006F040000}"/>
    <cellStyle name="Normal 37 34" xfId="1136" xr:uid="{00000000-0005-0000-0000-000070040000}"/>
    <cellStyle name="Normal 37 35" xfId="1137" xr:uid="{00000000-0005-0000-0000-000071040000}"/>
    <cellStyle name="Normal 37 36" xfId="1138" xr:uid="{00000000-0005-0000-0000-000072040000}"/>
    <cellStyle name="Normal 37 37" xfId="1139" xr:uid="{00000000-0005-0000-0000-000073040000}"/>
    <cellStyle name="Normal 37 38" xfId="1140" xr:uid="{00000000-0005-0000-0000-000074040000}"/>
    <cellStyle name="Normal 37 39" xfId="1141" xr:uid="{00000000-0005-0000-0000-000075040000}"/>
    <cellStyle name="Normal 37 4" xfId="1142" xr:uid="{00000000-0005-0000-0000-000076040000}"/>
    <cellStyle name="Normal 37 40" xfId="1143" xr:uid="{00000000-0005-0000-0000-000077040000}"/>
    <cellStyle name="Normal 37 41" xfId="1144" xr:uid="{00000000-0005-0000-0000-000078040000}"/>
    <cellStyle name="Normal 37 42" xfId="1145" xr:uid="{00000000-0005-0000-0000-000079040000}"/>
    <cellStyle name="Normal 37 43" xfId="1146" xr:uid="{00000000-0005-0000-0000-00007A040000}"/>
    <cellStyle name="Normal 37 44" xfId="1147" xr:uid="{00000000-0005-0000-0000-00007B040000}"/>
    <cellStyle name="Normal 37 45" xfId="1148" xr:uid="{00000000-0005-0000-0000-00007C040000}"/>
    <cellStyle name="Normal 37 46" xfId="1149" xr:uid="{00000000-0005-0000-0000-00007D040000}"/>
    <cellStyle name="Normal 37 47" xfId="1150" xr:uid="{00000000-0005-0000-0000-00007E040000}"/>
    <cellStyle name="Normal 37 48" xfId="1151" xr:uid="{00000000-0005-0000-0000-00007F040000}"/>
    <cellStyle name="Normal 37 49" xfId="1152" xr:uid="{00000000-0005-0000-0000-000080040000}"/>
    <cellStyle name="Normal 37 5" xfId="1153" xr:uid="{00000000-0005-0000-0000-000081040000}"/>
    <cellStyle name="Normal 37 50" xfId="1154" xr:uid="{00000000-0005-0000-0000-000082040000}"/>
    <cellStyle name="Normal 37 51" xfId="1155" xr:uid="{00000000-0005-0000-0000-000083040000}"/>
    <cellStyle name="Normal 37 52" xfId="1156" xr:uid="{00000000-0005-0000-0000-000084040000}"/>
    <cellStyle name="Normal 37 53" xfId="1157" xr:uid="{00000000-0005-0000-0000-000085040000}"/>
    <cellStyle name="Normal 37 54" xfId="1158" xr:uid="{00000000-0005-0000-0000-000086040000}"/>
    <cellStyle name="Normal 37 55" xfId="1159" xr:uid="{00000000-0005-0000-0000-000087040000}"/>
    <cellStyle name="Normal 37 56" xfId="1160" xr:uid="{00000000-0005-0000-0000-000088040000}"/>
    <cellStyle name="Normal 37 57" xfId="1161" xr:uid="{00000000-0005-0000-0000-000089040000}"/>
    <cellStyle name="Normal 37 58" xfId="1162" xr:uid="{00000000-0005-0000-0000-00008A040000}"/>
    <cellStyle name="Normal 37 59" xfId="1163" xr:uid="{00000000-0005-0000-0000-00008B040000}"/>
    <cellStyle name="Normal 37 6" xfId="1164" xr:uid="{00000000-0005-0000-0000-00008C040000}"/>
    <cellStyle name="Normal 37 60" xfId="1165" xr:uid="{00000000-0005-0000-0000-00008D040000}"/>
    <cellStyle name="Normal 37 61" xfId="1166" xr:uid="{00000000-0005-0000-0000-00008E040000}"/>
    <cellStyle name="Normal 37 62" xfId="1167" xr:uid="{00000000-0005-0000-0000-00008F040000}"/>
    <cellStyle name="Normal 37 63" xfId="1168" xr:uid="{00000000-0005-0000-0000-000090040000}"/>
    <cellStyle name="Normal 37 64" xfId="1169" xr:uid="{00000000-0005-0000-0000-000091040000}"/>
    <cellStyle name="Normal 37 65" xfId="1170" xr:uid="{00000000-0005-0000-0000-000092040000}"/>
    <cellStyle name="Normal 37 66" xfId="1171" xr:uid="{00000000-0005-0000-0000-000093040000}"/>
    <cellStyle name="Normal 37 67" xfId="1172" xr:uid="{00000000-0005-0000-0000-000094040000}"/>
    <cellStyle name="Normal 37 7" xfId="1173" xr:uid="{00000000-0005-0000-0000-000095040000}"/>
    <cellStyle name="Normal 37 8" xfId="1174" xr:uid="{00000000-0005-0000-0000-000096040000}"/>
    <cellStyle name="Normal 37 9" xfId="1175" xr:uid="{00000000-0005-0000-0000-000097040000}"/>
    <cellStyle name="Normal 38" xfId="1176" xr:uid="{00000000-0005-0000-0000-000098040000}"/>
    <cellStyle name="Normal 38 10" xfId="1177" xr:uid="{00000000-0005-0000-0000-000099040000}"/>
    <cellStyle name="Normal 38 11" xfId="1178" xr:uid="{00000000-0005-0000-0000-00009A040000}"/>
    <cellStyle name="Normal 38 12" xfId="1179" xr:uid="{00000000-0005-0000-0000-00009B040000}"/>
    <cellStyle name="Normal 38 13" xfId="1180" xr:uid="{00000000-0005-0000-0000-00009C040000}"/>
    <cellStyle name="Normal 38 14" xfId="1181" xr:uid="{00000000-0005-0000-0000-00009D040000}"/>
    <cellStyle name="Normal 38 15" xfId="1182" xr:uid="{00000000-0005-0000-0000-00009E040000}"/>
    <cellStyle name="Normal 38 16" xfId="1183" xr:uid="{00000000-0005-0000-0000-00009F040000}"/>
    <cellStyle name="Normal 38 17" xfId="1184" xr:uid="{00000000-0005-0000-0000-0000A0040000}"/>
    <cellStyle name="Normal 38 18" xfId="1185" xr:uid="{00000000-0005-0000-0000-0000A1040000}"/>
    <cellStyle name="Normal 38 19" xfId="1186" xr:uid="{00000000-0005-0000-0000-0000A2040000}"/>
    <cellStyle name="Normal 38 2" xfId="1187" xr:uid="{00000000-0005-0000-0000-0000A3040000}"/>
    <cellStyle name="Normal 38 20" xfId="1188" xr:uid="{00000000-0005-0000-0000-0000A4040000}"/>
    <cellStyle name="Normal 38 21" xfId="1189" xr:uid="{00000000-0005-0000-0000-0000A5040000}"/>
    <cellStyle name="Normal 38 22" xfId="1190" xr:uid="{00000000-0005-0000-0000-0000A6040000}"/>
    <cellStyle name="Normal 38 23" xfId="1191" xr:uid="{00000000-0005-0000-0000-0000A7040000}"/>
    <cellStyle name="Normal 38 24" xfId="1192" xr:uid="{00000000-0005-0000-0000-0000A8040000}"/>
    <cellStyle name="Normal 38 25" xfId="1193" xr:uid="{00000000-0005-0000-0000-0000A9040000}"/>
    <cellStyle name="Normal 38 26" xfId="1194" xr:uid="{00000000-0005-0000-0000-0000AA040000}"/>
    <cellStyle name="Normal 38 27" xfId="1195" xr:uid="{00000000-0005-0000-0000-0000AB040000}"/>
    <cellStyle name="Normal 38 28" xfId="1196" xr:uid="{00000000-0005-0000-0000-0000AC040000}"/>
    <cellStyle name="Normal 38 3" xfId="1197" xr:uid="{00000000-0005-0000-0000-0000AD040000}"/>
    <cellStyle name="Normal 38 4" xfId="1198" xr:uid="{00000000-0005-0000-0000-0000AE040000}"/>
    <cellStyle name="Normal 38 5" xfId="1199" xr:uid="{00000000-0005-0000-0000-0000AF040000}"/>
    <cellStyle name="Normal 38 6" xfId="1200" xr:uid="{00000000-0005-0000-0000-0000B0040000}"/>
    <cellStyle name="Normal 38 7" xfId="1201" xr:uid="{00000000-0005-0000-0000-0000B1040000}"/>
    <cellStyle name="Normal 38 8" xfId="1202" xr:uid="{00000000-0005-0000-0000-0000B2040000}"/>
    <cellStyle name="Normal 38 9" xfId="1203" xr:uid="{00000000-0005-0000-0000-0000B3040000}"/>
    <cellStyle name="Normal 39" xfId="1204" xr:uid="{00000000-0005-0000-0000-0000B4040000}"/>
    <cellStyle name="Normal 39 10" xfId="1205" xr:uid="{00000000-0005-0000-0000-0000B5040000}"/>
    <cellStyle name="Normal 39 11" xfId="1206" xr:uid="{00000000-0005-0000-0000-0000B6040000}"/>
    <cellStyle name="Normal 39 12" xfId="1207" xr:uid="{00000000-0005-0000-0000-0000B7040000}"/>
    <cellStyle name="Normal 39 13" xfId="1208" xr:uid="{00000000-0005-0000-0000-0000B8040000}"/>
    <cellStyle name="Normal 39 14" xfId="1209" xr:uid="{00000000-0005-0000-0000-0000B9040000}"/>
    <cellStyle name="Normal 39 15" xfId="1210" xr:uid="{00000000-0005-0000-0000-0000BA040000}"/>
    <cellStyle name="Normal 39 16" xfId="1211" xr:uid="{00000000-0005-0000-0000-0000BB040000}"/>
    <cellStyle name="Normal 39 17" xfId="1212" xr:uid="{00000000-0005-0000-0000-0000BC040000}"/>
    <cellStyle name="Normal 39 18" xfId="1213" xr:uid="{00000000-0005-0000-0000-0000BD040000}"/>
    <cellStyle name="Normal 39 19" xfId="1214" xr:uid="{00000000-0005-0000-0000-0000BE040000}"/>
    <cellStyle name="Normal 39 2" xfId="1215" xr:uid="{00000000-0005-0000-0000-0000BF040000}"/>
    <cellStyle name="Normal 39 20" xfId="1216" xr:uid="{00000000-0005-0000-0000-0000C0040000}"/>
    <cellStyle name="Normal 39 21" xfId="1217" xr:uid="{00000000-0005-0000-0000-0000C1040000}"/>
    <cellStyle name="Normal 39 22" xfId="1218" xr:uid="{00000000-0005-0000-0000-0000C2040000}"/>
    <cellStyle name="Normal 39 23" xfId="1219" xr:uid="{00000000-0005-0000-0000-0000C3040000}"/>
    <cellStyle name="Normal 39 24" xfId="1220" xr:uid="{00000000-0005-0000-0000-0000C4040000}"/>
    <cellStyle name="Normal 39 25" xfId="1221" xr:uid="{00000000-0005-0000-0000-0000C5040000}"/>
    <cellStyle name="Normal 39 26" xfId="1222" xr:uid="{00000000-0005-0000-0000-0000C6040000}"/>
    <cellStyle name="Normal 39 27" xfId="1223" xr:uid="{00000000-0005-0000-0000-0000C7040000}"/>
    <cellStyle name="Normal 39 28" xfId="1224" xr:uid="{00000000-0005-0000-0000-0000C8040000}"/>
    <cellStyle name="Normal 39 29" xfId="1225" xr:uid="{00000000-0005-0000-0000-0000C9040000}"/>
    <cellStyle name="Normal 39 3" xfId="1226" xr:uid="{00000000-0005-0000-0000-0000CA040000}"/>
    <cellStyle name="Normal 39 30" xfId="1227" xr:uid="{00000000-0005-0000-0000-0000CB040000}"/>
    <cellStyle name="Normal 39 31" xfId="1228" xr:uid="{00000000-0005-0000-0000-0000CC040000}"/>
    <cellStyle name="Normal 39 32" xfId="1229" xr:uid="{00000000-0005-0000-0000-0000CD040000}"/>
    <cellStyle name="Normal 39 33" xfId="1230" xr:uid="{00000000-0005-0000-0000-0000CE040000}"/>
    <cellStyle name="Normal 39 34" xfId="1231" xr:uid="{00000000-0005-0000-0000-0000CF040000}"/>
    <cellStyle name="Normal 39 35" xfId="1232" xr:uid="{00000000-0005-0000-0000-0000D0040000}"/>
    <cellStyle name="Normal 39 36" xfId="1233" xr:uid="{00000000-0005-0000-0000-0000D1040000}"/>
    <cellStyle name="Normal 39 37" xfId="1234" xr:uid="{00000000-0005-0000-0000-0000D2040000}"/>
    <cellStyle name="Normal 39 38" xfId="1235" xr:uid="{00000000-0005-0000-0000-0000D3040000}"/>
    <cellStyle name="Normal 39 39" xfId="1236" xr:uid="{00000000-0005-0000-0000-0000D4040000}"/>
    <cellStyle name="Normal 39 4" xfId="1237" xr:uid="{00000000-0005-0000-0000-0000D5040000}"/>
    <cellStyle name="Normal 39 40" xfId="1238" xr:uid="{00000000-0005-0000-0000-0000D6040000}"/>
    <cellStyle name="Normal 39 41" xfId="1239" xr:uid="{00000000-0005-0000-0000-0000D7040000}"/>
    <cellStyle name="Normal 39 42" xfId="1240" xr:uid="{00000000-0005-0000-0000-0000D8040000}"/>
    <cellStyle name="Normal 39 43" xfId="1241" xr:uid="{00000000-0005-0000-0000-0000D9040000}"/>
    <cellStyle name="Normal 39 44" xfId="1242" xr:uid="{00000000-0005-0000-0000-0000DA040000}"/>
    <cellStyle name="Normal 39 45" xfId="1243" xr:uid="{00000000-0005-0000-0000-0000DB040000}"/>
    <cellStyle name="Normal 39 46" xfId="1244" xr:uid="{00000000-0005-0000-0000-0000DC040000}"/>
    <cellStyle name="Normal 39 47" xfId="1245" xr:uid="{00000000-0005-0000-0000-0000DD040000}"/>
    <cellStyle name="Normal 39 48" xfId="1246" xr:uid="{00000000-0005-0000-0000-0000DE040000}"/>
    <cellStyle name="Normal 39 49" xfId="1247" xr:uid="{00000000-0005-0000-0000-0000DF040000}"/>
    <cellStyle name="Normal 39 5" xfId="1248" xr:uid="{00000000-0005-0000-0000-0000E0040000}"/>
    <cellStyle name="Normal 39 50" xfId="1249" xr:uid="{00000000-0005-0000-0000-0000E1040000}"/>
    <cellStyle name="Normal 39 51" xfId="1250" xr:uid="{00000000-0005-0000-0000-0000E2040000}"/>
    <cellStyle name="Normal 39 52" xfId="1251" xr:uid="{00000000-0005-0000-0000-0000E3040000}"/>
    <cellStyle name="Normal 39 53" xfId="1252" xr:uid="{00000000-0005-0000-0000-0000E4040000}"/>
    <cellStyle name="Normal 39 54" xfId="1253" xr:uid="{00000000-0005-0000-0000-0000E5040000}"/>
    <cellStyle name="Normal 39 55" xfId="1254" xr:uid="{00000000-0005-0000-0000-0000E6040000}"/>
    <cellStyle name="Normal 39 56" xfId="1255" xr:uid="{00000000-0005-0000-0000-0000E7040000}"/>
    <cellStyle name="Normal 39 57" xfId="1256" xr:uid="{00000000-0005-0000-0000-0000E8040000}"/>
    <cellStyle name="Normal 39 58" xfId="1257" xr:uid="{00000000-0005-0000-0000-0000E9040000}"/>
    <cellStyle name="Normal 39 59" xfId="1258" xr:uid="{00000000-0005-0000-0000-0000EA040000}"/>
    <cellStyle name="Normal 39 6" xfId="1259" xr:uid="{00000000-0005-0000-0000-0000EB040000}"/>
    <cellStyle name="Normal 39 60" xfId="1260" xr:uid="{00000000-0005-0000-0000-0000EC040000}"/>
    <cellStyle name="Normal 39 61" xfId="1261" xr:uid="{00000000-0005-0000-0000-0000ED040000}"/>
    <cellStyle name="Normal 39 62" xfId="1262" xr:uid="{00000000-0005-0000-0000-0000EE040000}"/>
    <cellStyle name="Normal 39 63" xfId="1263" xr:uid="{00000000-0005-0000-0000-0000EF040000}"/>
    <cellStyle name="Normal 39 64" xfId="1264" xr:uid="{00000000-0005-0000-0000-0000F0040000}"/>
    <cellStyle name="Normal 39 65" xfId="1265" xr:uid="{00000000-0005-0000-0000-0000F1040000}"/>
    <cellStyle name="Normal 39 66" xfId="1266" xr:uid="{00000000-0005-0000-0000-0000F2040000}"/>
    <cellStyle name="Normal 39 67" xfId="1267" xr:uid="{00000000-0005-0000-0000-0000F3040000}"/>
    <cellStyle name="Normal 39 7" xfId="1268" xr:uid="{00000000-0005-0000-0000-0000F4040000}"/>
    <cellStyle name="Normal 39 8" xfId="1269" xr:uid="{00000000-0005-0000-0000-0000F5040000}"/>
    <cellStyle name="Normal 39 9" xfId="1270" xr:uid="{00000000-0005-0000-0000-0000F6040000}"/>
    <cellStyle name="Normal 4" xfId="1271" xr:uid="{00000000-0005-0000-0000-0000F7040000}"/>
    <cellStyle name="Normal 41" xfId="1272" xr:uid="{00000000-0005-0000-0000-0000F8040000}"/>
    <cellStyle name="Normal 41 10" xfId="1273" xr:uid="{00000000-0005-0000-0000-0000F9040000}"/>
    <cellStyle name="Normal 41 11" xfId="1274" xr:uid="{00000000-0005-0000-0000-0000FA040000}"/>
    <cellStyle name="Normal 41 12" xfId="1275" xr:uid="{00000000-0005-0000-0000-0000FB040000}"/>
    <cellStyle name="Normal 41 13" xfId="1276" xr:uid="{00000000-0005-0000-0000-0000FC040000}"/>
    <cellStyle name="Normal 41 14" xfId="1277" xr:uid="{00000000-0005-0000-0000-0000FD040000}"/>
    <cellStyle name="Normal 41 15" xfId="1278" xr:uid="{00000000-0005-0000-0000-0000FE040000}"/>
    <cellStyle name="Normal 41 16" xfId="1279" xr:uid="{00000000-0005-0000-0000-0000FF040000}"/>
    <cellStyle name="Normal 41 17" xfId="1280" xr:uid="{00000000-0005-0000-0000-000000050000}"/>
    <cellStyle name="Normal 41 18" xfId="1281" xr:uid="{00000000-0005-0000-0000-000001050000}"/>
    <cellStyle name="Normal 41 19" xfId="1282" xr:uid="{00000000-0005-0000-0000-000002050000}"/>
    <cellStyle name="Normal 41 2" xfId="1283" xr:uid="{00000000-0005-0000-0000-000003050000}"/>
    <cellStyle name="Normal 41 20" xfId="1284" xr:uid="{00000000-0005-0000-0000-000004050000}"/>
    <cellStyle name="Normal 41 21" xfId="1285" xr:uid="{00000000-0005-0000-0000-000005050000}"/>
    <cellStyle name="Normal 41 22" xfId="1286" xr:uid="{00000000-0005-0000-0000-000006050000}"/>
    <cellStyle name="Normal 41 23" xfId="1287" xr:uid="{00000000-0005-0000-0000-000007050000}"/>
    <cellStyle name="Normal 41 24" xfId="1288" xr:uid="{00000000-0005-0000-0000-000008050000}"/>
    <cellStyle name="Normal 41 25" xfId="1289" xr:uid="{00000000-0005-0000-0000-000009050000}"/>
    <cellStyle name="Normal 41 26" xfId="1290" xr:uid="{00000000-0005-0000-0000-00000A050000}"/>
    <cellStyle name="Normal 41 27" xfId="1291" xr:uid="{00000000-0005-0000-0000-00000B050000}"/>
    <cellStyle name="Normal 41 28" xfId="1292" xr:uid="{00000000-0005-0000-0000-00000C050000}"/>
    <cellStyle name="Normal 41 29" xfId="1293" xr:uid="{00000000-0005-0000-0000-00000D050000}"/>
    <cellStyle name="Normal 41 3" xfId="1294" xr:uid="{00000000-0005-0000-0000-00000E050000}"/>
    <cellStyle name="Normal 41 30" xfId="1295" xr:uid="{00000000-0005-0000-0000-00000F050000}"/>
    <cellStyle name="Normal 41 31" xfId="1296" xr:uid="{00000000-0005-0000-0000-000010050000}"/>
    <cellStyle name="Normal 41 32" xfId="1297" xr:uid="{00000000-0005-0000-0000-000011050000}"/>
    <cellStyle name="Normal 41 33" xfId="1298" xr:uid="{00000000-0005-0000-0000-000012050000}"/>
    <cellStyle name="Normal 41 34" xfId="1299" xr:uid="{00000000-0005-0000-0000-000013050000}"/>
    <cellStyle name="Normal 41 35" xfId="1300" xr:uid="{00000000-0005-0000-0000-000014050000}"/>
    <cellStyle name="Normal 41 36" xfId="1301" xr:uid="{00000000-0005-0000-0000-000015050000}"/>
    <cellStyle name="Normal 41 37" xfId="1302" xr:uid="{00000000-0005-0000-0000-000016050000}"/>
    <cellStyle name="Normal 41 38" xfId="1303" xr:uid="{00000000-0005-0000-0000-000017050000}"/>
    <cellStyle name="Normal 41 39" xfId="1304" xr:uid="{00000000-0005-0000-0000-000018050000}"/>
    <cellStyle name="Normal 41 4" xfId="1305" xr:uid="{00000000-0005-0000-0000-000019050000}"/>
    <cellStyle name="Normal 41 40" xfId="1306" xr:uid="{00000000-0005-0000-0000-00001A050000}"/>
    <cellStyle name="Normal 41 41" xfId="1307" xr:uid="{00000000-0005-0000-0000-00001B050000}"/>
    <cellStyle name="Normal 41 42" xfId="1308" xr:uid="{00000000-0005-0000-0000-00001C050000}"/>
    <cellStyle name="Normal 41 43" xfId="1309" xr:uid="{00000000-0005-0000-0000-00001D050000}"/>
    <cellStyle name="Normal 41 44" xfId="1310" xr:uid="{00000000-0005-0000-0000-00001E050000}"/>
    <cellStyle name="Normal 41 45" xfId="1311" xr:uid="{00000000-0005-0000-0000-00001F050000}"/>
    <cellStyle name="Normal 41 46" xfId="1312" xr:uid="{00000000-0005-0000-0000-000020050000}"/>
    <cellStyle name="Normal 41 47" xfId="1313" xr:uid="{00000000-0005-0000-0000-000021050000}"/>
    <cellStyle name="Normal 41 48" xfId="1314" xr:uid="{00000000-0005-0000-0000-000022050000}"/>
    <cellStyle name="Normal 41 49" xfId="1315" xr:uid="{00000000-0005-0000-0000-000023050000}"/>
    <cellStyle name="Normal 41 5" xfId="1316" xr:uid="{00000000-0005-0000-0000-000024050000}"/>
    <cellStyle name="Normal 41 50" xfId="1317" xr:uid="{00000000-0005-0000-0000-000025050000}"/>
    <cellStyle name="Normal 41 51" xfId="1318" xr:uid="{00000000-0005-0000-0000-000026050000}"/>
    <cellStyle name="Normal 41 52" xfId="1319" xr:uid="{00000000-0005-0000-0000-000027050000}"/>
    <cellStyle name="Normal 41 53" xfId="1320" xr:uid="{00000000-0005-0000-0000-000028050000}"/>
    <cellStyle name="Normal 41 54" xfId="1321" xr:uid="{00000000-0005-0000-0000-000029050000}"/>
    <cellStyle name="Normal 41 55" xfId="1322" xr:uid="{00000000-0005-0000-0000-00002A050000}"/>
    <cellStyle name="Normal 41 56" xfId="1323" xr:uid="{00000000-0005-0000-0000-00002B050000}"/>
    <cellStyle name="Normal 41 57" xfId="1324" xr:uid="{00000000-0005-0000-0000-00002C050000}"/>
    <cellStyle name="Normal 41 58" xfId="1325" xr:uid="{00000000-0005-0000-0000-00002D050000}"/>
    <cellStyle name="Normal 41 59" xfId="1326" xr:uid="{00000000-0005-0000-0000-00002E050000}"/>
    <cellStyle name="Normal 41 6" xfId="1327" xr:uid="{00000000-0005-0000-0000-00002F050000}"/>
    <cellStyle name="Normal 41 60" xfId="1328" xr:uid="{00000000-0005-0000-0000-000030050000}"/>
    <cellStyle name="Normal 41 61" xfId="1329" xr:uid="{00000000-0005-0000-0000-000031050000}"/>
    <cellStyle name="Normal 41 62" xfId="1330" xr:uid="{00000000-0005-0000-0000-000032050000}"/>
    <cellStyle name="Normal 41 63" xfId="1331" xr:uid="{00000000-0005-0000-0000-000033050000}"/>
    <cellStyle name="Normal 41 64" xfId="1332" xr:uid="{00000000-0005-0000-0000-000034050000}"/>
    <cellStyle name="Normal 41 65" xfId="1333" xr:uid="{00000000-0005-0000-0000-000035050000}"/>
    <cellStyle name="Normal 41 66" xfId="1334" xr:uid="{00000000-0005-0000-0000-000036050000}"/>
    <cellStyle name="Normal 41 67" xfId="1335" xr:uid="{00000000-0005-0000-0000-000037050000}"/>
    <cellStyle name="Normal 41 7" xfId="1336" xr:uid="{00000000-0005-0000-0000-000038050000}"/>
    <cellStyle name="Normal 41 8" xfId="1337" xr:uid="{00000000-0005-0000-0000-000039050000}"/>
    <cellStyle name="Normal 41 9" xfId="1338" xr:uid="{00000000-0005-0000-0000-00003A050000}"/>
    <cellStyle name="Normal 43" xfId="1339" xr:uid="{00000000-0005-0000-0000-00003B050000}"/>
    <cellStyle name="Normal 43 10" xfId="1340" xr:uid="{00000000-0005-0000-0000-00003C050000}"/>
    <cellStyle name="Normal 43 11" xfId="1341" xr:uid="{00000000-0005-0000-0000-00003D050000}"/>
    <cellStyle name="Normal 43 12" xfId="1342" xr:uid="{00000000-0005-0000-0000-00003E050000}"/>
    <cellStyle name="Normal 43 13" xfId="1343" xr:uid="{00000000-0005-0000-0000-00003F050000}"/>
    <cellStyle name="Normal 43 14" xfId="1344" xr:uid="{00000000-0005-0000-0000-000040050000}"/>
    <cellStyle name="Normal 43 15" xfId="1345" xr:uid="{00000000-0005-0000-0000-000041050000}"/>
    <cellStyle name="Normal 43 16" xfId="1346" xr:uid="{00000000-0005-0000-0000-000042050000}"/>
    <cellStyle name="Normal 43 17" xfId="1347" xr:uid="{00000000-0005-0000-0000-000043050000}"/>
    <cellStyle name="Normal 43 18" xfId="1348" xr:uid="{00000000-0005-0000-0000-000044050000}"/>
    <cellStyle name="Normal 43 19" xfId="1349" xr:uid="{00000000-0005-0000-0000-000045050000}"/>
    <cellStyle name="Normal 43 2" xfId="1350" xr:uid="{00000000-0005-0000-0000-000046050000}"/>
    <cellStyle name="Normal 43 20" xfId="1351" xr:uid="{00000000-0005-0000-0000-000047050000}"/>
    <cellStyle name="Normal 43 21" xfId="1352" xr:uid="{00000000-0005-0000-0000-000048050000}"/>
    <cellStyle name="Normal 43 22" xfId="1353" xr:uid="{00000000-0005-0000-0000-000049050000}"/>
    <cellStyle name="Normal 43 23" xfId="1354" xr:uid="{00000000-0005-0000-0000-00004A050000}"/>
    <cellStyle name="Normal 43 24" xfId="1355" xr:uid="{00000000-0005-0000-0000-00004B050000}"/>
    <cellStyle name="Normal 43 25" xfId="1356" xr:uid="{00000000-0005-0000-0000-00004C050000}"/>
    <cellStyle name="Normal 43 26" xfId="1357" xr:uid="{00000000-0005-0000-0000-00004D050000}"/>
    <cellStyle name="Normal 43 27" xfId="1358" xr:uid="{00000000-0005-0000-0000-00004E050000}"/>
    <cellStyle name="Normal 43 28" xfId="1359" xr:uid="{00000000-0005-0000-0000-00004F050000}"/>
    <cellStyle name="Normal 43 29" xfId="1360" xr:uid="{00000000-0005-0000-0000-000050050000}"/>
    <cellStyle name="Normal 43 3" xfId="1361" xr:uid="{00000000-0005-0000-0000-000051050000}"/>
    <cellStyle name="Normal 43 30" xfId="1362" xr:uid="{00000000-0005-0000-0000-000052050000}"/>
    <cellStyle name="Normal 43 31" xfId="1363" xr:uid="{00000000-0005-0000-0000-000053050000}"/>
    <cellStyle name="Normal 43 32" xfId="1364" xr:uid="{00000000-0005-0000-0000-000054050000}"/>
    <cellStyle name="Normal 43 33" xfId="1365" xr:uid="{00000000-0005-0000-0000-000055050000}"/>
    <cellStyle name="Normal 43 34" xfId="1366" xr:uid="{00000000-0005-0000-0000-000056050000}"/>
    <cellStyle name="Normal 43 35" xfId="1367" xr:uid="{00000000-0005-0000-0000-000057050000}"/>
    <cellStyle name="Normal 43 36" xfId="1368" xr:uid="{00000000-0005-0000-0000-000058050000}"/>
    <cellStyle name="Normal 43 37" xfId="1369" xr:uid="{00000000-0005-0000-0000-000059050000}"/>
    <cellStyle name="Normal 43 38" xfId="1370" xr:uid="{00000000-0005-0000-0000-00005A050000}"/>
    <cellStyle name="Normal 43 39" xfId="1371" xr:uid="{00000000-0005-0000-0000-00005B050000}"/>
    <cellStyle name="Normal 43 4" xfId="1372" xr:uid="{00000000-0005-0000-0000-00005C050000}"/>
    <cellStyle name="Normal 43 40" xfId="1373" xr:uid="{00000000-0005-0000-0000-00005D050000}"/>
    <cellStyle name="Normal 43 41" xfId="1374" xr:uid="{00000000-0005-0000-0000-00005E050000}"/>
    <cellStyle name="Normal 43 42" xfId="1375" xr:uid="{00000000-0005-0000-0000-00005F050000}"/>
    <cellStyle name="Normal 43 43" xfId="1376" xr:uid="{00000000-0005-0000-0000-000060050000}"/>
    <cellStyle name="Normal 43 44" xfId="1377" xr:uid="{00000000-0005-0000-0000-000061050000}"/>
    <cellStyle name="Normal 43 45" xfId="1378" xr:uid="{00000000-0005-0000-0000-000062050000}"/>
    <cellStyle name="Normal 43 46" xfId="1379" xr:uid="{00000000-0005-0000-0000-000063050000}"/>
    <cellStyle name="Normal 43 47" xfId="1380" xr:uid="{00000000-0005-0000-0000-000064050000}"/>
    <cellStyle name="Normal 43 48" xfId="1381" xr:uid="{00000000-0005-0000-0000-000065050000}"/>
    <cellStyle name="Normal 43 49" xfId="1382" xr:uid="{00000000-0005-0000-0000-000066050000}"/>
    <cellStyle name="Normal 43 5" xfId="1383" xr:uid="{00000000-0005-0000-0000-000067050000}"/>
    <cellStyle name="Normal 43 50" xfId="1384" xr:uid="{00000000-0005-0000-0000-000068050000}"/>
    <cellStyle name="Normal 43 51" xfId="1385" xr:uid="{00000000-0005-0000-0000-000069050000}"/>
    <cellStyle name="Normal 43 52" xfId="1386" xr:uid="{00000000-0005-0000-0000-00006A050000}"/>
    <cellStyle name="Normal 43 53" xfId="1387" xr:uid="{00000000-0005-0000-0000-00006B050000}"/>
    <cellStyle name="Normal 43 54" xfId="1388" xr:uid="{00000000-0005-0000-0000-00006C050000}"/>
    <cellStyle name="Normal 43 55" xfId="1389" xr:uid="{00000000-0005-0000-0000-00006D050000}"/>
    <cellStyle name="Normal 43 56" xfId="1390" xr:uid="{00000000-0005-0000-0000-00006E050000}"/>
    <cellStyle name="Normal 43 57" xfId="1391" xr:uid="{00000000-0005-0000-0000-00006F050000}"/>
    <cellStyle name="Normal 43 58" xfId="1392" xr:uid="{00000000-0005-0000-0000-000070050000}"/>
    <cellStyle name="Normal 43 59" xfId="1393" xr:uid="{00000000-0005-0000-0000-000071050000}"/>
    <cellStyle name="Normal 43 6" xfId="1394" xr:uid="{00000000-0005-0000-0000-000072050000}"/>
    <cellStyle name="Normal 43 60" xfId="1395" xr:uid="{00000000-0005-0000-0000-000073050000}"/>
    <cellStyle name="Normal 43 61" xfId="1396" xr:uid="{00000000-0005-0000-0000-000074050000}"/>
    <cellStyle name="Normal 43 62" xfId="1397" xr:uid="{00000000-0005-0000-0000-000075050000}"/>
    <cellStyle name="Normal 43 63" xfId="1398" xr:uid="{00000000-0005-0000-0000-000076050000}"/>
    <cellStyle name="Normal 43 64" xfId="1399" xr:uid="{00000000-0005-0000-0000-000077050000}"/>
    <cellStyle name="Normal 43 65" xfId="1400" xr:uid="{00000000-0005-0000-0000-000078050000}"/>
    <cellStyle name="Normal 43 66" xfId="1401" xr:uid="{00000000-0005-0000-0000-000079050000}"/>
    <cellStyle name="Normal 43 67" xfId="1402" xr:uid="{00000000-0005-0000-0000-00007A050000}"/>
    <cellStyle name="Normal 43 7" xfId="1403" xr:uid="{00000000-0005-0000-0000-00007B050000}"/>
    <cellStyle name="Normal 43 8" xfId="1404" xr:uid="{00000000-0005-0000-0000-00007C050000}"/>
    <cellStyle name="Normal 43 9" xfId="1405" xr:uid="{00000000-0005-0000-0000-00007D050000}"/>
    <cellStyle name="Normal 45" xfId="1406" xr:uid="{00000000-0005-0000-0000-00007E050000}"/>
    <cellStyle name="Normal 45 10" xfId="1407" xr:uid="{00000000-0005-0000-0000-00007F050000}"/>
    <cellStyle name="Normal 45 11" xfId="1408" xr:uid="{00000000-0005-0000-0000-000080050000}"/>
    <cellStyle name="Normal 45 12" xfId="1409" xr:uid="{00000000-0005-0000-0000-000081050000}"/>
    <cellStyle name="Normal 45 13" xfId="1410" xr:uid="{00000000-0005-0000-0000-000082050000}"/>
    <cellStyle name="Normal 45 14" xfId="1411" xr:uid="{00000000-0005-0000-0000-000083050000}"/>
    <cellStyle name="Normal 45 15" xfId="1412" xr:uid="{00000000-0005-0000-0000-000084050000}"/>
    <cellStyle name="Normal 45 16" xfId="1413" xr:uid="{00000000-0005-0000-0000-000085050000}"/>
    <cellStyle name="Normal 45 17" xfId="1414" xr:uid="{00000000-0005-0000-0000-000086050000}"/>
    <cellStyle name="Normal 45 18" xfId="1415" xr:uid="{00000000-0005-0000-0000-000087050000}"/>
    <cellStyle name="Normal 45 19" xfId="1416" xr:uid="{00000000-0005-0000-0000-000088050000}"/>
    <cellStyle name="Normal 45 2" xfId="1417" xr:uid="{00000000-0005-0000-0000-000089050000}"/>
    <cellStyle name="Normal 45 20" xfId="1418" xr:uid="{00000000-0005-0000-0000-00008A050000}"/>
    <cellStyle name="Normal 45 21" xfId="1419" xr:uid="{00000000-0005-0000-0000-00008B050000}"/>
    <cellStyle name="Normal 45 22" xfId="1420" xr:uid="{00000000-0005-0000-0000-00008C050000}"/>
    <cellStyle name="Normal 45 23" xfId="1421" xr:uid="{00000000-0005-0000-0000-00008D050000}"/>
    <cellStyle name="Normal 45 24" xfId="1422" xr:uid="{00000000-0005-0000-0000-00008E050000}"/>
    <cellStyle name="Normal 45 25" xfId="1423" xr:uid="{00000000-0005-0000-0000-00008F050000}"/>
    <cellStyle name="Normal 45 26" xfId="1424" xr:uid="{00000000-0005-0000-0000-000090050000}"/>
    <cellStyle name="Normal 45 27" xfId="1425" xr:uid="{00000000-0005-0000-0000-000091050000}"/>
    <cellStyle name="Normal 45 28" xfId="1426" xr:uid="{00000000-0005-0000-0000-000092050000}"/>
    <cellStyle name="Normal 45 29" xfId="1427" xr:uid="{00000000-0005-0000-0000-000093050000}"/>
    <cellStyle name="Normal 45 3" xfId="1428" xr:uid="{00000000-0005-0000-0000-000094050000}"/>
    <cellStyle name="Normal 45 30" xfId="1429" xr:uid="{00000000-0005-0000-0000-000095050000}"/>
    <cellStyle name="Normal 45 31" xfId="1430" xr:uid="{00000000-0005-0000-0000-000096050000}"/>
    <cellStyle name="Normal 45 32" xfId="1431" xr:uid="{00000000-0005-0000-0000-000097050000}"/>
    <cellStyle name="Normal 45 33" xfId="1432" xr:uid="{00000000-0005-0000-0000-000098050000}"/>
    <cellStyle name="Normal 45 34" xfId="1433" xr:uid="{00000000-0005-0000-0000-000099050000}"/>
    <cellStyle name="Normal 45 35" xfId="1434" xr:uid="{00000000-0005-0000-0000-00009A050000}"/>
    <cellStyle name="Normal 45 36" xfId="1435" xr:uid="{00000000-0005-0000-0000-00009B050000}"/>
    <cellStyle name="Normal 45 37" xfId="1436" xr:uid="{00000000-0005-0000-0000-00009C050000}"/>
    <cellStyle name="Normal 45 38" xfId="1437" xr:uid="{00000000-0005-0000-0000-00009D050000}"/>
    <cellStyle name="Normal 45 39" xfId="1438" xr:uid="{00000000-0005-0000-0000-00009E050000}"/>
    <cellStyle name="Normal 45 4" xfId="1439" xr:uid="{00000000-0005-0000-0000-00009F050000}"/>
    <cellStyle name="Normal 45 40" xfId="1440" xr:uid="{00000000-0005-0000-0000-0000A0050000}"/>
    <cellStyle name="Normal 45 41" xfId="1441" xr:uid="{00000000-0005-0000-0000-0000A1050000}"/>
    <cellStyle name="Normal 45 42" xfId="1442" xr:uid="{00000000-0005-0000-0000-0000A2050000}"/>
    <cellStyle name="Normal 45 43" xfId="1443" xr:uid="{00000000-0005-0000-0000-0000A3050000}"/>
    <cellStyle name="Normal 45 44" xfId="1444" xr:uid="{00000000-0005-0000-0000-0000A4050000}"/>
    <cellStyle name="Normal 45 45" xfId="1445" xr:uid="{00000000-0005-0000-0000-0000A5050000}"/>
    <cellStyle name="Normal 45 46" xfId="1446" xr:uid="{00000000-0005-0000-0000-0000A6050000}"/>
    <cellStyle name="Normal 45 47" xfId="1447" xr:uid="{00000000-0005-0000-0000-0000A7050000}"/>
    <cellStyle name="Normal 45 48" xfId="1448" xr:uid="{00000000-0005-0000-0000-0000A8050000}"/>
    <cellStyle name="Normal 45 49" xfId="1449" xr:uid="{00000000-0005-0000-0000-0000A9050000}"/>
    <cellStyle name="Normal 45 5" xfId="1450" xr:uid="{00000000-0005-0000-0000-0000AA050000}"/>
    <cellStyle name="Normal 45 50" xfId="1451" xr:uid="{00000000-0005-0000-0000-0000AB050000}"/>
    <cellStyle name="Normal 45 51" xfId="1452" xr:uid="{00000000-0005-0000-0000-0000AC050000}"/>
    <cellStyle name="Normal 45 52" xfId="1453" xr:uid="{00000000-0005-0000-0000-0000AD050000}"/>
    <cellStyle name="Normal 45 53" xfId="1454" xr:uid="{00000000-0005-0000-0000-0000AE050000}"/>
    <cellStyle name="Normal 45 54" xfId="1455" xr:uid="{00000000-0005-0000-0000-0000AF050000}"/>
    <cellStyle name="Normal 45 55" xfId="1456" xr:uid="{00000000-0005-0000-0000-0000B0050000}"/>
    <cellStyle name="Normal 45 56" xfId="1457" xr:uid="{00000000-0005-0000-0000-0000B1050000}"/>
    <cellStyle name="Normal 45 57" xfId="1458" xr:uid="{00000000-0005-0000-0000-0000B2050000}"/>
    <cellStyle name="Normal 45 58" xfId="1459" xr:uid="{00000000-0005-0000-0000-0000B3050000}"/>
    <cellStyle name="Normal 45 59" xfId="1460" xr:uid="{00000000-0005-0000-0000-0000B4050000}"/>
    <cellStyle name="Normal 45 6" xfId="1461" xr:uid="{00000000-0005-0000-0000-0000B5050000}"/>
    <cellStyle name="Normal 45 60" xfId="1462" xr:uid="{00000000-0005-0000-0000-0000B6050000}"/>
    <cellStyle name="Normal 45 61" xfId="1463" xr:uid="{00000000-0005-0000-0000-0000B7050000}"/>
    <cellStyle name="Normal 45 62" xfId="1464" xr:uid="{00000000-0005-0000-0000-0000B8050000}"/>
    <cellStyle name="Normal 45 63" xfId="1465" xr:uid="{00000000-0005-0000-0000-0000B9050000}"/>
    <cellStyle name="Normal 45 64" xfId="1466" xr:uid="{00000000-0005-0000-0000-0000BA050000}"/>
    <cellStyle name="Normal 45 65" xfId="1467" xr:uid="{00000000-0005-0000-0000-0000BB050000}"/>
    <cellStyle name="Normal 45 66" xfId="1468" xr:uid="{00000000-0005-0000-0000-0000BC050000}"/>
    <cellStyle name="Normal 45 67" xfId="1469" xr:uid="{00000000-0005-0000-0000-0000BD050000}"/>
    <cellStyle name="Normal 45 7" xfId="1470" xr:uid="{00000000-0005-0000-0000-0000BE050000}"/>
    <cellStyle name="Normal 45 8" xfId="1471" xr:uid="{00000000-0005-0000-0000-0000BF050000}"/>
    <cellStyle name="Normal 45 9" xfId="1472" xr:uid="{00000000-0005-0000-0000-0000C0050000}"/>
    <cellStyle name="Normal 46 10" xfId="1473" xr:uid="{00000000-0005-0000-0000-0000C1050000}"/>
    <cellStyle name="Normal 46 11" xfId="1474" xr:uid="{00000000-0005-0000-0000-0000C2050000}"/>
    <cellStyle name="Normal 46 12" xfId="1475" xr:uid="{00000000-0005-0000-0000-0000C3050000}"/>
    <cellStyle name="Normal 46 13" xfId="1476" xr:uid="{00000000-0005-0000-0000-0000C4050000}"/>
    <cellStyle name="Normal 46 2" xfId="1477" xr:uid="{00000000-0005-0000-0000-0000C5050000}"/>
    <cellStyle name="Normal 46 3" xfId="1478" xr:uid="{00000000-0005-0000-0000-0000C6050000}"/>
    <cellStyle name="Normal 46 4" xfId="1479" xr:uid="{00000000-0005-0000-0000-0000C7050000}"/>
    <cellStyle name="Normal 46 5" xfId="1480" xr:uid="{00000000-0005-0000-0000-0000C8050000}"/>
    <cellStyle name="Normal 46 6" xfId="1481" xr:uid="{00000000-0005-0000-0000-0000C9050000}"/>
    <cellStyle name="Normal 46 7" xfId="1482" xr:uid="{00000000-0005-0000-0000-0000CA050000}"/>
    <cellStyle name="Normal 46 8" xfId="1483" xr:uid="{00000000-0005-0000-0000-0000CB050000}"/>
    <cellStyle name="Normal 46 9" xfId="1484" xr:uid="{00000000-0005-0000-0000-0000CC050000}"/>
    <cellStyle name="Normal 47" xfId="1485" xr:uid="{00000000-0005-0000-0000-0000CD050000}"/>
    <cellStyle name="Normal 47 10" xfId="1486" xr:uid="{00000000-0005-0000-0000-0000CE050000}"/>
    <cellStyle name="Normal 47 11" xfId="1487" xr:uid="{00000000-0005-0000-0000-0000CF050000}"/>
    <cellStyle name="Normal 47 12" xfId="1488" xr:uid="{00000000-0005-0000-0000-0000D0050000}"/>
    <cellStyle name="Normal 47 13" xfId="1489" xr:uid="{00000000-0005-0000-0000-0000D1050000}"/>
    <cellStyle name="Normal 47 14" xfId="1490" xr:uid="{00000000-0005-0000-0000-0000D2050000}"/>
    <cellStyle name="Normal 47 15" xfId="1491" xr:uid="{00000000-0005-0000-0000-0000D3050000}"/>
    <cellStyle name="Normal 47 16" xfId="1492" xr:uid="{00000000-0005-0000-0000-0000D4050000}"/>
    <cellStyle name="Normal 47 17" xfId="1493" xr:uid="{00000000-0005-0000-0000-0000D5050000}"/>
    <cellStyle name="Normal 47 18" xfId="1494" xr:uid="{00000000-0005-0000-0000-0000D6050000}"/>
    <cellStyle name="Normal 47 19" xfId="1495" xr:uid="{00000000-0005-0000-0000-0000D7050000}"/>
    <cellStyle name="Normal 47 2" xfId="1496" xr:uid="{00000000-0005-0000-0000-0000D8050000}"/>
    <cellStyle name="Normal 47 20" xfId="1497" xr:uid="{00000000-0005-0000-0000-0000D9050000}"/>
    <cellStyle name="Normal 47 21" xfId="1498" xr:uid="{00000000-0005-0000-0000-0000DA050000}"/>
    <cellStyle name="Normal 47 22" xfId="1499" xr:uid="{00000000-0005-0000-0000-0000DB050000}"/>
    <cellStyle name="Normal 47 23" xfId="1500" xr:uid="{00000000-0005-0000-0000-0000DC050000}"/>
    <cellStyle name="Normal 47 24" xfId="1501" xr:uid="{00000000-0005-0000-0000-0000DD050000}"/>
    <cellStyle name="Normal 47 25" xfId="1502" xr:uid="{00000000-0005-0000-0000-0000DE050000}"/>
    <cellStyle name="Normal 47 26" xfId="1503" xr:uid="{00000000-0005-0000-0000-0000DF050000}"/>
    <cellStyle name="Normal 47 27" xfId="1504" xr:uid="{00000000-0005-0000-0000-0000E0050000}"/>
    <cellStyle name="Normal 47 28" xfId="1505" xr:uid="{00000000-0005-0000-0000-0000E1050000}"/>
    <cellStyle name="Normal 47 29" xfId="1506" xr:uid="{00000000-0005-0000-0000-0000E2050000}"/>
    <cellStyle name="Normal 47 3" xfId="1507" xr:uid="{00000000-0005-0000-0000-0000E3050000}"/>
    <cellStyle name="Normal 47 30" xfId="1508" xr:uid="{00000000-0005-0000-0000-0000E4050000}"/>
    <cellStyle name="Normal 47 31" xfId="1509" xr:uid="{00000000-0005-0000-0000-0000E5050000}"/>
    <cellStyle name="Normal 47 32" xfId="1510" xr:uid="{00000000-0005-0000-0000-0000E6050000}"/>
    <cellStyle name="Normal 47 33" xfId="1511" xr:uid="{00000000-0005-0000-0000-0000E7050000}"/>
    <cellStyle name="Normal 47 34" xfId="1512" xr:uid="{00000000-0005-0000-0000-0000E8050000}"/>
    <cellStyle name="Normal 47 35" xfId="1513" xr:uid="{00000000-0005-0000-0000-0000E9050000}"/>
    <cellStyle name="Normal 47 36" xfId="1514" xr:uid="{00000000-0005-0000-0000-0000EA050000}"/>
    <cellStyle name="Normal 47 37" xfId="1515" xr:uid="{00000000-0005-0000-0000-0000EB050000}"/>
    <cellStyle name="Normal 47 38" xfId="1516" xr:uid="{00000000-0005-0000-0000-0000EC050000}"/>
    <cellStyle name="Normal 47 39" xfId="1517" xr:uid="{00000000-0005-0000-0000-0000ED050000}"/>
    <cellStyle name="Normal 47 4" xfId="1518" xr:uid="{00000000-0005-0000-0000-0000EE050000}"/>
    <cellStyle name="Normal 47 40" xfId="1519" xr:uid="{00000000-0005-0000-0000-0000EF050000}"/>
    <cellStyle name="Normal 47 41" xfId="1520" xr:uid="{00000000-0005-0000-0000-0000F0050000}"/>
    <cellStyle name="Normal 47 42" xfId="1521" xr:uid="{00000000-0005-0000-0000-0000F1050000}"/>
    <cellStyle name="Normal 47 43" xfId="1522" xr:uid="{00000000-0005-0000-0000-0000F2050000}"/>
    <cellStyle name="Normal 47 44" xfId="1523" xr:uid="{00000000-0005-0000-0000-0000F3050000}"/>
    <cellStyle name="Normal 47 45" xfId="1524" xr:uid="{00000000-0005-0000-0000-0000F4050000}"/>
    <cellStyle name="Normal 47 46" xfId="1525" xr:uid="{00000000-0005-0000-0000-0000F5050000}"/>
    <cellStyle name="Normal 47 47" xfId="1526" xr:uid="{00000000-0005-0000-0000-0000F6050000}"/>
    <cellStyle name="Normal 47 48" xfId="1527" xr:uid="{00000000-0005-0000-0000-0000F7050000}"/>
    <cellStyle name="Normal 47 49" xfId="1528" xr:uid="{00000000-0005-0000-0000-0000F8050000}"/>
    <cellStyle name="Normal 47 5" xfId="1529" xr:uid="{00000000-0005-0000-0000-0000F9050000}"/>
    <cellStyle name="Normal 47 50" xfId="1530" xr:uid="{00000000-0005-0000-0000-0000FA050000}"/>
    <cellStyle name="Normal 47 51" xfId="1531" xr:uid="{00000000-0005-0000-0000-0000FB050000}"/>
    <cellStyle name="Normal 47 52" xfId="1532" xr:uid="{00000000-0005-0000-0000-0000FC050000}"/>
    <cellStyle name="Normal 47 53" xfId="1533" xr:uid="{00000000-0005-0000-0000-0000FD050000}"/>
    <cellStyle name="Normal 47 54" xfId="1534" xr:uid="{00000000-0005-0000-0000-0000FE050000}"/>
    <cellStyle name="Normal 47 55" xfId="1535" xr:uid="{00000000-0005-0000-0000-0000FF050000}"/>
    <cellStyle name="Normal 47 56" xfId="1536" xr:uid="{00000000-0005-0000-0000-000000060000}"/>
    <cellStyle name="Normal 47 57" xfId="1537" xr:uid="{00000000-0005-0000-0000-000001060000}"/>
    <cellStyle name="Normal 47 58" xfId="1538" xr:uid="{00000000-0005-0000-0000-000002060000}"/>
    <cellStyle name="Normal 47 59" xfId="1539" xr:uid="{00000000-0005-0000-0000-000003060000}"/>
    <cellStyle name="Normal 47 6" xfId="1540" xr:uid="{00000000-0005-0000-0000-000004060000}"/>
    <cellStyle name="Normal 47 60" xfId="1541" xr:uid="{00000000-0005-0000-0000-000005060000}"/>
    <cellStyle name="Normal 47 61" xfId="1542" xr:uid="{00000000-0005-0000-0000-000006060000}"/>
    <cellStyle name="Normal 47 62" xfId="1543" xr:uid="{00000000-0005-0000-0000-000007060000}"/>
    <cellStyle name="Normal 47 63" xfId="1544" xr:uid="{00000000-0005-0000-0000-000008060000}"/>
    <cellStyle name="Normal 47 64" xfId="1545" xr:uid="{00000000-0005-0000-0000-000009060000}"/>
    <cellStyle name="Normal 47 65" xfId="1546" xr:uid="{00000000-0005-0000-0000-00000A060000}"/>
    <cellStyle name="Normal 47 66" xfId="1547" xr:uid="{00000000-0005-0000-0000-00000B060000}"/>
    <cellStyle name="Normal 47 67" xfId="1548" xr:uid="{00000000-0005-0000-0000-00000C060000}"/>
    <cellStyle name="Normal 47 7" xfId="1549" xr:uid="{00000000-0005-0000-0000-00000D060000}"/>
    <cellStyle name="Normal 47 8" xfId="1550" xr:uid="{00000000-0005-0000-0000-00000E060000}"/>
    <cellStyle name="Normal 47 9" xfId="1551" xr:uid="{00000000-0005-0000-0000-00000F060000}"/>
    <cellStyle name="Normal 49" xfId="1552" xr:uid="{00000000-0005-0000-0000-000010060000}"/>
    <cellStyle name="Normal 49 10" xfId="1553" xr:uid="{00000000-0005-0000-0000-000011060000}"/>
    <cellStyle name="Normal 49 11" xfId="1554" xr:uid="{00000000-0005-0000-0000-000012060000}"/>
    <cellStyle name="Normal 49 12" xfId="1555" xr:uid="{00000000-0005-0000-0000-000013060000}"/>
    <cellStyle name="Normal 49 13" xfId="1556" xr:uid="{00000000-0005-0000-0000-000014060000}"/>
    <cellStyle name="Normal 49 14" xfId="1557" xr:uid="{00000000-0005-0000-0000-000015060000}"/>
    <cellStyle name="Normal 49 15" xfId="1558" xr:uid="{00000000-0005-0000-0000-000016060000}"/>
    <cellStyle name="Normal 49 16" xfId="1559" xr:uid="{00000000-0005-0000-0000-000017060000}"/>
    <cellStyle name="Normal 49 17" xfId="1560" xr:uid="{00000000-0005-0000-0000-000018060000}"/>
    <cellStyle name="Normal 49 18" xfId="1561" xr:uid="{00000000-0005-0000-0000-000019060000}"/>
    <cellStyle name="Normal 49 19" xfId="1562" xr:uid="{00000000-0005-0000-0000-00001A060000}"/>
    <cellStyle name="Normal 49 2" xfId="1563" xr:uid="{00000000-0005-0000-0000-00001B060000}"/>
    <cellStyle name="Normal 49 20" xfId="1564" xr:uid="{00000000-0005-0000-0000-00001C060000}"/>
    <cellStyle name="Normal 49 21" xfId="1565" xr:uid="{00000000-0005-0000-0000-00001D060000}"/>
    <cellStyle name="Normal 49 22" xfId="1566" xr:uid="{00000000-0005-0000-0000-00001E060000}"/>
    <cellStyle name="Normal 49 23" xfId="1567" xr:uid="{00000000-0005-0000-0000-00001F060000}"/>
    <cellStyle name="Normal 49 24" xfId="1568" xr:uid="{00000000-0005-0000-0000-000020060000}"/>
    <cellStyle name="Normal 49 25" xfId="1569" xr:uid="{00000000-0005-0000-0000-000021060000}"/>
    <cellStyle name="Normal 49 26" xfId="1570" xr:uid="{00000000-0005-0000-0000-000022060000}"/>
    <cellStyle name="Normal 49 27" xfId="1571" xr:uid="{00000000-0005-0000-0000-000023060000}"/>
    <cellStyle name="Normal 49 28" xfId="1572" xr:uid="{00000000-0005-0000-0000-000024060000}"/>
    <cellStyle name="Normal 49 29" xfId="1573" xr:uid="{00000000-0005-0000-0000-000025060000}"/>
    <cellStyle name="Normal 49 3" xfId="1574" xr:uid="{00000000-0005-0000-0000-000026060000}"/>
    <cellStyle name="Normal 49 30" xfId="1575" xr:uid="{00000000-0005-0000-0000-000027060000}"/>
    <cellStyle name="Normal 49 31" xfId="1576" xr:uid="{00000000-0005-0000-0000-000028060000}"/>
    <cellStyle name="Normal 49 32" xfId="1577" xr:uid="{00000000-0005-0000-0000-000029060000}"/>
    <cellStyle name="Normal 49 33" xfId="1578" xr:uid="{00000000-0005-0000-0000-00002A060000}"/>
    <cellStyle name="Normal 49 34" xfId="1579" xr:uid="{00000000-0005-0000-0000-00002B060000}"/>
    <cellStyle name="Normal 49 35" xfId="1580" xr:uid="{00000000-0005-0000-0000-00002C060000}"/>
    <cellStyle name="Normal 49 36" xfId="1581" xr:uid="{00000000-0005-0000-0000-00002D060000}"/>
    <cellStyle name="Normal 49 37" xfId="1582" xr:uid="{00000000-0005-0000-0000-00002E060000}"/>
    <cellStyle name="Normal 49 38" xfId="1583" xr:uid="{00000000-0005-0000-0000-00002F060000}"/>
    <cellStyle name="Normal 49 39" xfId="1584" xr:uid="{00000000-0005-0000-0000-000030060000}"/>
    <cellStyle name="Normal 49 4" xfId="1585" xr:uid="{00000000-0005-0000-0000-000031060000}"/>
    <cellStyle name="Normal 49 40" xfId="1586" xr:uid="{00000000-0005-0000-0000-000032060000}"/>
    <cellStyle name="Normal 49 41" xfId="1587" xr:uid="{00000000-0005-0000-0000-000033060000}"/>
    <cellStyle name="Normal 49 42" xfId="1588" xr:uid="{00000000-0005-0000-0000-000034060000}"/>
    <cellStyle name="Normal 49 43" xfId="1589" xr:uid="{00000000-0005-0000-0000-000035060000}"/>
    <cellStyle name="Normal 49 44" xfId="1590" xr:uid="{00000000-0005-0000-0000-000036060000}"/>
    <cellStyle name="Normal 49 45" xfId="1591" xr:uid="{00000000-0005-0000-0000-000037060000}"/>
    <cellStyle name="Normal 49 46" xfId="1592" xr:uid="{00000000-0005-0000-0000-000038060000}"/>
    <cellStyle name="Normal 49 47" xfId="1593" xr:uid="{00000000-0005-0000-0000-000039060000}"/>
    <cellStyle name="Normal 49 48" xfId="1594" xr:uid="{00000000-0005-0000-0000-00003A060000}"/>
    <cellStyle name="Normal 49 49" xfId="1595" xr:uid="{00000000-0005-0000-0000-00003B060000}"/>
    <cellStyle name="Normal 49 5" xfId="1596" xr:uid="{00000000-0005-0000-0000-00003C060000}"/>
    <cellStyle name="Normal 49 50" xfId="1597" xr:uid="{00000000-0005-0000-0000-00003D060000}"/>
    <cellStyle name="Normal 49 51" xfId="1598" xr:uid="{00000000-0005-0000-0000-00003E060000}"/>
    <cellStyle name="Normal 49 52" xfId="1599" xr:uid="{00000000-0005-0000-0000-00003F060000}"/>
    <cellStyle name="Normal 49 53" xfId="1600" xr:uid="{00000000-0005-0000-0000-000040060000}"/>
    <cellStyle name="Normal 49 54" xfId="1601" xr:uid="{00000000-0005-0000-0000-000041060000}"/>
    <cellStyle name="Normal 49 55" xfId="1602" xr:uid="{00000000-0005-0000-0000-000042060000}"/>
    <cellStyle name="Normal 49 56" xfId="1603" xr:uid="{00000000-0005-0000-0000-000043060000}"/>
    <cellStyle name="Normal 49 57" xfId="1604" xr:uid="{00000000-0005-0000-0000-000044060000}"/>
    <cellStyle name="Normal 49 58" xfId="1605" xr:uid="{00000000-0005-0000-0000-000045060000}"/>
    <cellStyle name="Normal 49 59" xfId="1606" xr:uid="{00000000-0005-0000-0000-000046060000}"/>
    <cellStyle name="Normal 49 6" xfId="1607" xr:uid="{00000000-0005-0000-0000-000047060000}"/>
    <cellStyle name="Normal 49 60" xfId="1608" xr:uid="{00000000-0005-0000-0000-000048060000}"/>
    <cellStyle name="Normal 49 61" xfId="1609" xr:uid="{00000000-0005-0000-0000-000049060000}"/>
    <cellStyle name="Normal 49 62" xfId="1610" xr:uid="{00000000-0005-0000-0000-00004A060000}"/>
    <cellStyle name="Normal 49 63" xfId="1611" xr:uid="{00000000-0005-0000-0000-00004B060000}"/>
    <cellStyle name="Normal 49 64" xfId="1612" xr:uid="{00000000-0005-0000-0000-00004C060000}"/>
    <cellStyle name="Normal 49 65" xfId="1613" xr:uid="{00000000-0005-0000-0000-00004D060000}"/>
    <cellStyle name="Normal 49 66" xfId="1614" xr:uid="{00000000-0005-0000-0000-00004E060000}"/>
    <cellStyle name="Normal 49 67" xfId="1615" xr:uid="{00000000-0005-0000-0000-00004F060000}"/>
    <cellStyle name="Normal 49 7" xfId="1616" xr:uid="{00000000-0005-0000-0000-000050060000}"/>
    <cellStyle name="Normal 49 8" xfId="1617" xr:uid="{00000000-0005-0000-0000-000051060000}"/>
    <cellStyle name="Normal 49 9" xfId="1618" xr:uid="{00000000-0005-0000-0000-000052060000}"/>
    <cellStyle name="Normal 5" xfId="1619" xr:uid="{00000000-0005-0000-0000-000053060000}"/>
    <cellStyle name="Normal 51" xfId="1620" xr:uid="{00000000-0005-0000-0000-000054060000}"/>
    <cellStyle name="Normal 51 10" xfId="1621" xr:uid="{00000000-0005-0000-0000-000055060000}"/>
    <cellStyle name="Normal 51 11" xfId="1622" xr:uid="{00000000-0005-0000-0000-000056060000}"/>
    <cellStyle name="Normal 51 12" xfId="1623" xr:uid="{00000000-0005-0000-0000-000057060000}"/>
    <cellStyle name="Normal 51 13" xfId="1624" xr:uid="{00000000-0005-0000-0000-000058060000}"/>
    <cellStyle name="Normal 51 14" xfId="1625" xr:uid="{00000000-0005-0000-0000-000059060000}"/>
    <cellStyle name="Normal 51 15" xfId="1626" xr:uid="{00000000-0005-0000-0000-00005A060000}"/>
    <cellStyle name="Normal 51 16" xfId="1627" xr:uid="{00000000-0005-0000-0000-00005B060000}"/>
    <cellStyle name="Normal 51 17" xfId="1628" xr:uid="{00000000-0005-0000-0000-00005C060000}"/>
    <cellStyle name="Normal 51 18" xfId="1629" xr:uid="{00000000-0005-0000-0000-00005D060000}"/>
    <cellStyle name="Normal 51 19" xfId="1630" xr:uid="{00000000-0005-0000-0000-00005E060000}"/>
    <cellStyle name="Normal 51 2" xfId="1631" xr:uid="{00000000-0005-0000-0000-00005F060000}"/>
    <cellStyle name="Normal 51 20" xfId="1632" xr:uid="{00000000-0005-0000-0000-000060060000}"/>
    <cellStyle name="Normal 51 21" xfId="1633" xr:uid="{00000000-0005-0000-0000-000061060000}"/>
    <cellStyle name="Normal 51 22" xfId="1634" xr:uid="{00000000-0005-0000-0000-000062060000}"/>
    <cellStyle name="Normal 51 23" xfId="1635" xr:uid="{00000000-0005-0000-0000-000063060000}"/>
    <cellStyle name="Normal 51 24" xfId="1636" xr:uid="{00000000-0005-0000-0000-000064060000}"/>
    <cellStyle name="Normal 51 25" xfId="1637" xr:uid="{00000000-0005-0000-0000-000065060000}"/>
    <cellStyle name="Normal 51 26" xfId="1638" xr:uid="{00000000-0005-0000-0000-000066060000}"/>
    <cellStyle name="Normal 51 27" xfId="1639" xr:uid="{00000000-0005-0000-0000-000067060000}"/>
    <cellStyle name="Normal 51 28" xfId="1640" xr:uid="{00000000-0005-0000-0000-000068060000}"/>
    <cellStyle name="Normal 51 29" xfId="1641" xr:uid="{00000000-0005-0000-0000-000069060000}"/>
    <cellStyle name="Normal 51 3" xfId="1642" xr:uid="{00000000-0005-0000-0000-00006A060000}"/>
    <cellStyle name="Normal 51 30" xfId="1643" xr:uid="{00000000-0005-0000-0000-00006B060000}"/>
    <cellStyle name="Normal 51 31" xfId="1644" xr:uid="{00000000-0005-0000-0000-00006C060000}"/>
    <cellStyle name="Normal 51 32" xfId="1645" xr:uid="{00000000-0005-0000-0000-00006D060000}"/>
    <cellStyle name="Normal 51 33" xfId="1646" xr:uid="{00000000-0005-0000-0000-00006E060000}"/>
    <cellStyle name="Normal 51 34" xfId="1647" xr:uid="{00000000-0005-0000-0000-00006F060000}"/>
    <cellStyle name="Normal 51 35" xfId="1648" xr:uid="{00000000-0005-0000-0000-000070060000}"/>
    <cellStyle name="Normal 51 36" xfId="1649" xr:uid="{00000000-0005-0000-0000-000071060000}"/>
    <cellStyle name="Normal 51 37" xfId="1650" xr:uid="{00000000-0005-0000-0000-000072060000}"/>
    <cellStyle name="Normal 51 38" xfId="1651" xr:uid="{00000000-0005-0000-0000-000073060000}"/>
    <cellStyle name="Normal 51 39" xfId="1652" xr:uid="{00000000-0005-0000-0000-000074060000}"/>
    <cellStyle name="Normal 51 4" xfId="1653" xr:uid="{00000000-0005-0000-0000-000075060000}"/>
    <cellStyle name="Normal 51 40" xfId="1654" xr:uid="{00000000-0005-0000-0000-000076060000}"/>
    <cellStyle name="Normal 51 41" xfId="1655" xr:uid="{00000000-0005-0000-0000-000077060000}"/>
    <cellStyle name="Normal 51 42" xfId="1656" xr:uid="{00000000-0005-0000-0000-000078060000}"/>
    <cellStyle name="Normal 51 43" xfId="1657" xr:uid="{00000000-0005-0000-0000-000079060000}"/>
    <cellStyle name="Normal 51 44" xfId="1658" xr:uid="{00000000-0005-0000-0000-00007A060000}"/>
    <cellStyle name="Normal 51 45" xfId="1659" xr:uid="{00000000-0005-0000-0000-00007B060000}"/>
    <cellStyle name="Normal 51 46" xfId="1660" xr:uid="{00000000-0005-0000-0000-00007C060000}"/>
    <cellStyle name="Normal 51 47" xfId="1661" xr:uid="{00000000-0005-0000-0000-00007D060000}"/>
    <cellStyle name="Normal 51 48" xfId="1662" xr:uid="{00000000-0005-0000-0000-00007E060000}"/>
    <cellStyle name="Normal 51 49" xfId="1663" xr:uid="{00000000-0005-0000-0000-00007F060000}"/>
    <cellStyle name="Normal 51 5" xfId="1664" xr:uid="{00000000-0005-0000-0000-000080060000}"/>
    <cellStyle name="Normal 51 50" xfId="1665" xr:uid="{00000000-0005-0000-0000-000081060000}"/>
    <cellStyle name="Normal 51 51" xfId="1666" xr:uid="{00000000-0005-0000-0000-000082060000}"/>
    <cellStyle name="Normal 51 52" xfId="1667" xr:uid="{00000000-0005-0000-0000-000083060000}"/>
    <cellStyle name="Normal 51 53" xfId="1668" xr:uid="{00000000-0005-0000-0000-000084060000}"/>
    <cellStyle name="Normal 51 54" xfId="1669" xr:uid="{00000000-0005-0000-0000-000085060000}"/>
    <cellStyle name="Normal 51 55" xfId="1670" xr:uid="{00000000-0005-0000-0000-000086060000}"/>
    <cellStyle name="Normal 51 56" xfId="1671" xr:uid="{00000000-0005-0000-0000-000087060000}"/>
    <cellStyle name="Normal 51 57" xfId="1672" xr:uid="{00000000-0005-0000-0000-000088060000}"/>
    <cellStyle name="Normal 51 58" xfId="1673" xr:uid="{00000000-0005-0000-0000-000089060000}"/>
    <cellStyle name="Normal 51 59" xfId="1674" xr:uid="{00000000-0005-0000-0000-00008A060000}"/>
    <cellStyle name="Normal 51 6" xfId="1675" xr:uid="{00000000-0005-0000-0000-00008B060000}"/>
    <cellStyle name="Normal 51 60" xfId="1676" xr:uid="{00000000-0005-0000-0000-00008C060000}"/>
    <cellStyle name="Normal 51 61" xfId="1677" xr:uid="{00000000-0005-0000-0000-00008D060000}"/>
    <cellStyle name="Normal 51 62" xfId="1678" xr:uid="{00000000-0005-0000-0000-00008E060000}"/>
    <cellStyle name="Normal 51 63" xfId="1679" xr:uid="{00000000-0005-0000-0000-00008F060000}"/>
    <cellStyle name="Normal 51 64" xfId="1680" xr:uid="{00000000-0005-0000-0000-000090060000}"/>
    <cellStyle name="Normal 51 65" xfId="1681" xr:uid="{00000000-0005-0000-0000-000091060000}"/>
    <cellStyle name="Normal 51 66" xfId="1682" xr:uid="{00000000-0005-0000-0000-000092060000}"/>
    <cellStyle name="Normal 51 67" xfId="1683" xr:uid="{00000000-0005-0000-0000-000093060000}"/>
    <cellStyle name="Normal 51 7" xfId="1684" xr:uid="{00000000-0005-0000-0000-000094060000}"/>
    <cellStyle name="Normal 51 8" xfId="1685" xr:uid="{00000000-0005-0000-0000-000095060000}"/>
    <cellStyle name="Normal 51 9" xfId="1686" xr:uid="{00000000-0005-0000-0000-000096060000}"/>
    <cellStyle name="Normal 53" xfId="1687" xr:uid="{00000000-0005-0000-0000-000097060000}"/>
    <cellStyle name="Normal 53 10" xfId="1688" xr:uid="{00000000-0005-0000-0000-000098060000}"/>
    <cellStyle name="Normal 53 11" xfId="1689" xr:uid="{00000000-0005-0000-0000-000099060000}"/>
    <cellStyle name="Normal 53 12" xfId="1690" xr:uid="{00000000-0005-0000-0000-00009A060000}"/>
    <cellStyle name="Normal 53 13" xfId="1691" xr:uid="{00000000-0005-0000-0000-00009B060000}"/>
    <cellStyle name="Normal 53 14" xfId="1692" xr:uid="{00000000-0005-0000-0000-00009C060000}"/>
    <cellStyle name="Normal 53 15" xfId="1693" xr:uid="{00000000-0005-0000-0000-00009D060000}"/>
    <cellStyle name="Normal 53 16" xfId="1694" xr:uid="{00000000-0005-0000-0000-00009E060000}"/>
    <cellStyle name="Normal 53 17" xfId="1695" xr:uid="{00000000-0005-0000-0000-00009F060000}"/>
    <cellStyle name="Normal 53 18" xfId="1696" xr:uid="{00000000-0005-0000-0000-0000A0060000}"/>
    <cellStyle name="Normal 53 19" xfId="1697" xr:uid="{00000000-0005-0000-0000-0000A1060000}"/>
    <cellStyle name="Normal 53 2" xfId="1698" xr:uid="{00000000-0005-0000-0000-0000A2060000}"/>
    <cellStyle name="Normal 53 20" xfId="1699" xr:uid="{00000000-0005-0000-0000-0000A3060000}"/>
    <cellStyle name="Normal 53 21" xfId="1700" xr:uid="{00000000-0005-0000-0000-0000A4060000}"/>
    <cellStyle name="Normal 53 22" xfId="1701" xr:uid="{00000000-0005-0000-0000-0000A5060000}"/>
    <cellStyle name="Normal 53 23" xfId="1702" xr:uid="{00000000-0005-0000-0000-0000A6060000}"/>
    <cellStyle name="Normal 53 24" xfId="1703" xr:uid="{00000000-0005-0000-0000-0000A7060000}"/>
    <cellStyle name="Normal 53 25" xfId="1704" xr:uid="{00000000-0005-0000-0000-0000A8060000}"/>
    <cellStyle name="Normal 53 26" xfId="1705" xr:uid="{00000000-0005-0000-0000-0000A9060000}"/>
    <cellStyle name="Normal 53 27" xfId="1706" xr:uid="{00000000-0005-0000-0000-0000AA060000}"/>
    <cellStyle name="Normal 53 28" xfId="1707" xr:uid="{00000000-0005-0000-0000-0000AB060000}"/>
    <cellStyle name="Normal 53 29" xfId="1708" xr:uid="{00000000-0005-0000-0000-0000AC060000}"/>
    <cellStyle name="Normal 53 3" xfId="1709" xr:uid="{00000000-0005-0000-0000-0000AD060000}"/>
    <cellStyle name="Normal 53 30" xfId="1710" xr:uid="{00000000-0005-0000-0000-0000AE060000}"/>
    <cellStyle name="Normal 53 31" xfId="1711" xr:uid="{00000000-0005-0000-0000-0000AF060000}"/>
    <cellStyle name="Normal 53 32" xfId="1712" xr:uid="{00000000-0005-0000-0000-0000B0060000}"/>
    <cellStyle name="Normal 53 33" xfId="1713" xr:uid="{00000000-0005-0000-0000-0000B1060000}"/>
    <cellStyle name="Normal 53 34" xfId="1714" xr:uid="{00000000-0005-0000-0000-0000B2060000}"/>
    <cellStyle name="Normal 53 35" xfId="1715" xr:uid="{00000000-0005-0000-0000-0000B3060000}"/>
    <cellStyle name="Normal 53 36" xfId="1716" xr:uid="{00000000-0005-0000-0000-0000B4060000}"/>
    <cellStyle name="Normal 53 37" xfId="1717" xr:uid="{00000000-0005-0000-0000-0000B5060000}"/>
    <cellStyle name="Normal 53 38" xfId="1718" xr:uid="{00000000-0005-0000-0000-0000B6060000}"/>
    <cellStyle name="Normal 53 39" xfId="1719" xr:uid="{00000000-0005-0000-0000-0000B7060000}"/>
    <cellStyle name="Normal 53 4" xfId="1720" xr:uid="{00000000-0005-0000-0000-0000B8060000}"/>
    <cellStyle name="Normal 53 40" xfId="1721" xr:uid="{00000000-0005-0000-0000-0000B9060000}"/>
    <cellStyle name="Normal 53 41" xfId="1722" xr:uid="{00000000-0005-0000-0000-0000BA060000}"/>
    <cellStyle name="Normal 53 42" xfId="1723" xr:uid="{00000000-0005-0000-0000-0000BB060000}"/>
    <cellStyle name="Normal 53 43" xfId="1724" xr:uid="{00000000-0005-0000-0000-0000BC060000}"/>
    <cellStyle name="Normal 53 44" xfId="1725" xr:uid="{00000000-0005-0000-0000-0000BD060000}"/>
    <cellStyle name="Normal 53 45" xfId="1726" xr:uid="{00000000-0005-0000-0000-0000BE060000}"/>
    <cellStyle name="Normal 53 46" xfId="1727" xr:uid="{00000000-0005-0000-0000-0000BF060000}"/>
    <cellStyle name="Normal 53 47" xfId="1728" xr:uid="{00000000-0005-0000-0000-0000C0060000}"/>
    <cellStyle name="Normal 53 48" xfId="1729" xr:uid="{00000000-0005-0000-0000-0000C1060000}"/>
    <cellStyle name="Normal 53 49" xfId="1730" xr:uid="{00000000-0005-0000-0000-0000C2060000}"/>
    <cellStyle name="Normal 53 5" xfId="1731" xr:uid="{00000000-0005-0000-0000-0000C3060000}"/>
    <cellStyle name="Normal 53 50" xfId="1732" xr:uid="{00000000-0005-0000-0000-0000C4060000}"/>
    <cellStyle name="Normal 53 51" xfId="1733" xr:uid="{00000000-0005-0000-0000-0000C5060000}"/>
    <cellStyle name="Normal 53 52" xfId="1734" xr:uid="{00000000-0005-0000-0000-0000C6060000}"/>
    <cellStyle name="Normal 53 53" xfId="1735" xr:uid="{00000000-0005-0000-0000-0000C7060000}"/>
    <cellStyle name="Normal 53 54" xfId="1736" xr:uid="{00000000-0005-0000-0000-0000C8060000}"/>
    <cellStyle name="Normal 53 55" xfId="1737" xr:uid="{00000000-0005-0000-0000-0000C9060000}"/>
    <cellStyle name="Normal 53 56" xfId="1738" xr:uid="{00000000-0005-0000-0000-0000CA060000}"/>
    <cellStyle name="Normal 53 57" xfId="1739" xr:uid="{00000000-0005-0000-0000-0000CB060000}"/>
    <cellStyle name="Normal 53 58" xfId="1740" xr:uid="{00000000-0005-0000-0000-0000CC060000}"/>
    <cellStyle name="Normal 53 59" xfId="1741" xr:uid="{00000000-0005-0000-0000-0000CD060000}"/>
    <cellStyle name="Normal 53 6" xfId="1742" xr:uid="{00000000-0005-0000-0000-0000CE060000}"/>
    <cellStyle name="Normal 53 60" xfId="1743" xr:uid="{00000000-0005-0000-0000-0000CF060000}"/>
    <cellStyle name="Normal 53 61" xfId="1744" xr:uid="{00000000-0005-0000-0000-0000D0060000}"/>
    <cellStyle name="Normal 53 62" xfId="1745" xr:uid="{00000000-0005-0000-0000-0000D1060000}"/>
    <cellStyle name="Normal 53 63" xfId="1746" xr:uid="{00000000-0005-0000-0000-0000D2060000}"/>
    <cellStyle name="Normal 53 64" xfId="1747" xr:uid="{00000000-0005-0000-0000-0000D3060000}"/>
    <cellStyle name="Normal 53 65" xfId="1748" xr:uid="{00000000-0005-0000-0000-0000D4060000}"/>
    <cellStyle name="Normal 53 66" xfId="1749" xr:uid="{00000000-0005-0000-0000-0000D5060000}"/>
    <cellStyle name="Normal 53 67" xfId="1750" xr:uid="{00000000-0005-0000-0000-0000D6060000}"/>
    <cellStyle name="Normal 53 7" xfId="1751" xr:uid="{00000000-0005-0000-0000-0000D7060000}"/>
    <cellStyle name="Normal 53 8" xfId="1752" xr:uid="{00000000-0005-0000-0000-0000D8060000}"/>
    <cellStyle name="Normal 53 9" xfId="1753" xr:uid="{00000000-0005-0000-0000-0000D9060000}"/>
    <cellStyle name="Normal 55" xfId="1754" xr:uid="{00000000-0005-0000-0000-0000DA060000}"/>
    <cellStyle name="Normal 55 10" xfId="1755" xr:uid="{00000000-0005-0000-0000-0000DB060000}"/>
    <cellStyle name="Normal 55 11" xfId="1756" xr:uid="{00000000-0005-0000-0000-0000DC060000}"/>
    <cellStyle name="Normal 55 12" xfId="1757" xr:uid="{00000000-0005-0000-0000-0000DD060000}"/>
    <cellStyle name="Normal 55 13" xfId="1758" xr:uid="{00000000-0005-0000-0000-0000DE060000}"/>
    <cellStyle name="Normal 55 14" xfId="1759" xr:uid="{00000000-0005-0000-0000-0000DF060000}"/>
    <cellStyle name="Normal 55 15" xfId="1760" xr:uid="{00000000-0005-0000-0000-0000E0060000}"/>
    <cellStyle name="Normal 55 16" xfId="1761" xr:uid="{00000000-0005-0000-0000-0000E1060000}"/>
    <cellStyle name="Normal 55 17" xfId="1762" xr:uid="{00000000-0005-0000-0000-0000E2060000}"/>
    <cellStyle name="Normal 55 18" xfId="1763" xr:uid="{00000000-0005-0000-0000-0000E3060000}"/>
    <cellStyle name="Normal 55 19" xfId="1764" xr:uid="{00000000-0005-0000-0000-0000E4060000}"/>
    <cellStyle name="Normal 55 2" xfId="1765" xr:uid="{00000000-0005-0000-0000-0000E5060000}"/>
    <cellStyle name="Normal 55 20" xfId="1766" xr:uid="{00000000-0005-0000-0000-0000E6060000}"/>
    <cellStyle name="Normal 55 21" xfId="1767" xr:uid="{00000000-0005-0000-0000-0000E7060000}"/>
    <cellStyle name="Normal 55 22" xfId="1768" xr:uid="{00000000-0005-0000-0000-0000E8060000}"/>
    <cellStyle name="Normal 55 23" xfId="1769" xr:uid="{00000000-0005-0000-0000-0000E9060000}"/>
    <cellStyle name="Normal 55 24" xfId="1770" xr:uid="{00000000-0005-0000-0000-0000EA060000}"/>
    <cellStyle name="Normal 55 25" xfId="1771" xr:uid="{00000000-0005-0000-0000-0000EB060000}"/>
    <cellStyle name="Normal 55 26" xfId="1772" xr:uid="{00000000-0005-0000-0000-0000EC060000}"/>
    <cellStyle name="Normal 55 27" xfId="1773" xr:uid="{00000000-0005-0000-0000-0000ED060000}"/>
    <cellStyle name="Normal 55 28" xfId="1774" xr:uid="{00000000-0005-0000-0000-0000EE060000}"/>
    <cellStyle name="Normal 55 29" xfId="1775" xr:uid="{00000000-0005-0000-0000-0000EF060000}"/>
    <cellStyle name="Normal 55 3" xfId="1776" xr:uid="{00000000-0005-0000-0000-0000F0060000}"/>
    <cellStyle name="Normal 55 30" xfId="1777" xr:uid="{00000000-0005-0000-0000-0000F1060000}"/>
    <cellStyle name="Normal 55 31" xfId="1778" xr:uid="{00000000-0005-0000-0000-0000F2060000}"/>
    <cellStyle name="Normal 55 32" xfId="1779" xr:uid="{00000000-0005-0000-0000-0000F3060000}"/>
    <cellStyle name="Normal 55 33" xfId="1780" xr:uid="{00000000-0005-0000-0000-0000F4060000}"/>
    <cellStyle name="Normal 55 34" xfId="1781" xr:uid="{00000000-0005-0000-0000-0000F5060000}"/>
    <cellStyle name="Normal 55 35" xfId="1782" xr:uid="{00000000-0005-0000-0000-0000F6060000}"/>
    <cellStyle name="Normal 55 36" xfId="1783" xr:uid="{00000000-0005-0000-0000-0000F7060000}"/>
    <cellStyle name="Normal 55 37" xfId="1784" xr:uid="{00000000-0005-0000-0000-0000F8060000}"/>
    <cellStyle name="Normal 55 38" xfId="1785" xr:uid="{00000000-0005-0000-0000-0000F9060000}"/>
    <cellStyle name="Normal 55 39" xfId="1786" xr:uid="{00000000-0005-0000-0000-0000FA060000}"/>
    <cellStyle name="Normal 55 4" xfId="1787" xr:uid="{00000000-0005-0000-0000-0000FB060000}"/>
    <cellStyle name="Normal 55 40" xfId="1788" xr:uid="{00000000-0005-0000-0000-0000FC060000}"/>
    <cellStyle name="Normal 55 41" xfId="1789" xr:uid="{00000000-0005-0000-0000-0000FD060000}"/>
    <cellStyle name="Normal 55 42" xfId="1790" xr:uid="{00000000-0005-0000-0000-0000FE060000}"/>
    <cellStyle name="Normal 55 43" xfId="1791" xr:uid="{00000000-0005-0000-0000-0000FF060000}"/>
    <cellStyle name="Normal 55 44" xfId="1792" xr:uid="{00000000-0005-0000-0000-000000070000}"/>
    <cellStyle name="Normal 55 45" xfId="1793" xr:uid="{00000000-0005-0000-0000-000001070000}"/>
    <cellStyle name="Normal 55 46" xfId="1794" xr:uid="{00000000-0005-0000-0000-000002070000}"/>
    <cellStyle name="Normal 55 47" xfId="1795" xr:uid="{00000000-0005-0000-0000-000003070000}"/>
    <cellStyle name="Normal 55 48" xfId="1796" xr:uid="{00000000-0005-0000-0000-000004070000}"/>
    <cellStyle name="Normal 55 49" xfId="1797" xr:uid="{00000000-0005-0000-0000-000005070000}"/>
    <cellStyle name="Normal 55 5" xfId="1798" xr:uid="{00000000-0005-0000-0000-000006070000}"/>
    <cellStyle name="Normal 55 50" xfId="1799" xr:uid="{00000000-0005-0000-0000-000007070000}"/>
    <cellStyle name="Normal 55 51" xfId="1800" xr:uid="{00000000-0005-0000-0000-000008070000}"/>
    <cellStyle name="Normal 55 52" xfId="1801" xr:uid="{00000000-0005-0000-0000-000009070000}"/>
    <cellStyle name="Normal 55 53" xfId="1802" xr:uid="{00000000-0005-0000-0000-00000A070000}"/>
    <cellStyle name="Normal 55 54" xfId="1803" xr:uid="{00000000-0005-0000-0000-00000B070000}"/>
    <cellStyle name="Normal 55 55" xfId="1804" xr:uid="{00000000-0005-0000-0000-00000C070000}"/>
    <cellStyle name="Normal 55 56" xfId="1805" xr:uid="{00000000-0005-0000-0000-00000D070000}"/>
    <cellStyle name="Normal 55 57" xfId="1806" xr:uid="{00000000-0005-0000-0000-00000E070000}"/>
    <cellStyle name="Normal 55 58" xfId="1807" xr:uid="{00000000-0005-0000-0000-00000F070000}"/>
    <cellStyle name="Normal 55 59" xfId="1808" xr:uid="{00000000-0005-0000-0000-000010070000}"/>
    <cellStyle name="Normal 55 6" xfId="1809" xr:uid="{00000000-0005-0000-0000-000011070000}"/>
    <cellStyle name="Normal 55 60" xfId="1810" xr:uid="{00000000-0005-0000-0000-000012070000}"/>
    <cellStyle name="Normal 55 61" xfId="1811" xr:uid="{00000000-0005-0000-0000-000013070000}"/>
    <cellStyle name="Normal 55 62" xfId="1812" xr:uid="{00000000-0005-0000-0000-000014070000}"/>
    <cellStyle name="Normal 55 63" xfId="1813" xr:uid="{00000000-0005-0000-0000-000015070000}"/>
    <cellStyle name="Normal 55 64" xfId="1814" xr:uid="{00000000-0005-0000-0000-000016070000}"/>
    <cellStyle name="Normal 55 65" xfId="1815" xr:uid="{00000000-0005-0000-0000-000017070000}"/>
    <cellStyle name="Normal 55 66" xfId="1816" xr:uid="{00000000-0005-0000-0000-000018070000}"/>
    <cellStyle name="Normal 55 67" xfId="1817" xr:uid="{00000000-0005-0000-0000-000019070000}"/>
    <cellStyle name="Normal 55 7" xfId="1818" xr:uid="{00000000-0005-0000-0000-00001A070000}"/>
    <cellStyle name="Normal 55 8" xfId="1819" xr:uid="{00000000-0005-0000-0000-00001B070000}"/>
    <cellStyle name="Normal 55 9" xfId="1820" xr:uid="{00000000-0005-0000-0000-00001C070000}"/>
    <cellStyle name="Normal 57" xfId="1821" xr:uid="{00000000-0005-0000-0000-00001D070000}"/>
    <cellStyle name="Normal 57 10" xfId="1822" xr:uid="{00000000-0005-0000-0000-00001E070000}"/>
    <cellStyle name="Normal 57 11" xfId="1823" xr:uid="{00000000-0005-0000-0000-00001F070000}"/>
    <cellStyle name="Normal 57 12" xfId="1824" xr:uid="{00000000-0005-0000-0000-000020070000}"/>
    <cellStyle name="Normal 57 13" xfId="1825" xr:uid="{00000000-0005-0000-0000-000021070000}"/>
    <cellStyle name="Normal 57 14" xfId="1826" xr:uid="{00000000-0005-0000-0000-000022070000}"/>
    <cellStyle name="Normal 57 15" xfId="1827" xr:uid="{00000000-0005-0000-0000-000023070000}"/>
    <cellStyle name="Normal 57 16" xfId="1828" xr:uid="{00000000-0005-0000-0000-000024070000}"/>
    <cellStyle name="Normal 57 17" xfId="1829" xr:uid="{00000000-0005-0000-0000-000025070000}"/>
    <cellStyle name="Normal 57 18" xfId="1830" xr:uid="{00000000-0005-0000-0000-000026070000}"/>
    <cellStyle name="Normal 57 19" xfId="1831" xr:uid="{00000000-0005-0000-0000-000027070000}"/>
    <cellStyle name="Normal 57 2" xfId="1832" xr:uid="{00000000-0005-0000-0000-000028070000}"/>
    <cellStyle name="Normal 57 20" xfId="1833" xr:uid="{00000000-0005-0000-0000-000029070000}"/>
    <cellStyle name="Normal 57 21" xfId="1834" xr:uid="{00000000-0005-0000-0000-00002A070000}"/>
    <cellStyle name="Normal 57 22" xfId="1835" xr:uid="{00000000-0005-0000-0000-00002B070000}"/>
    <cellStyle name="Normal 57 23" xfId="1836" xr:uid="{00000000-0005-0000-0000-00002C070000}"/>
    <cellStyle name="Normal 57 24" xfId="1837" xr:uid="{00000000-0005-0000-0000-00002D070000}"/>
    <cellStyle name="Normal 57 25" xfId="1838" xr:uid="{00000000-0005-0000-0000-00002E070000}"/>
    <cellStyle name="Normal 57 26" xfId="1839" xr:uid="{00000000-0005-0000-0000-00002F070000}"/>
    <cellStyle name="Normal 57 27" xfId="1840" xr:uid="{00000000-0005-0000-0000-000030070000}"/>
    <cellStyle name="Normal 57 28" xfId="1841" xr:uid="{00000000-0005-0000-0000-000031070000}"/>
    <cellStyle name="Normal 57 29" xfId="1842" xr:uid="{00000000-0005-0000-0000-000032070000}"/>
    <cellStyle name="Normal 57 3" xfId="1843" xr:uid="{00000000-0005-0000-0000-000033070000}"/>
    <cellStyle name="Normal 57 30" xfId="1844" xr:uid="{00000000-0005-0000-0000-000034070000}"/>
    <cellStyle name="Normal 57 31" xfId="1845" xr:uid="{00000000-0005-0000-0000-000035070000}"/>
    <cellStyle name="Normal 57 32" xfId="1846" xr:uid="{00000000-0005-0000-0000-000036070000}"/>
    <cellStyle name="Normal 57 33" xfId="1847" xr:uid="{00000000-0005-0000-0000-000037070000}"/>
    <cellStyle name="Normal 57 34" xfId="1848" xr:uid="{00000000-0005-0000-0000-000038070000}"/>
    <cellStyle name="Normal 57 35" xfId="1849" xr:uid="{00000000-0005-0000-0000-000039070000}"/>
    <cellStyle name="Normal 57 36" xfId="1850" xr:uid="{00000000-0005-0000-0000-00003A070000}"/>
    <cellStyle name="Normal 57 37" xfId="1851" xr:uid="{00000000-0005-0000-0000-00003B070000}"/>
    <cellStyle name="Normal 57 38" xfId="1852" xr:uid="{00000000-0005-0000-0000-00003C070000}"/>
    <cellStyle name="Normal 57 39" xfId="1853" xr:uid="{00000000-0005-0000-0000-00003D070000}"/>
    <cellStyle name="Normal 57 4" xfId="1854" xr:uid="{00000000-0005-0000-0000-00003E070000}"/>
    <cellStyle name="Normal 57 40" xfId="1855" xr:uid="{00000000-0005-0000-0000-00003F070000}"/>
    <cellStyle name="Normal 57 41" xfId="1856" xr:uid="{00000000-0005-0000-0000-000040070000}"/>
    <cellStyle name="Normal 57 42" xfId="1857" xr:uid="{00000000-0005-0000-0000-000041070000}"/>
    <cellStyle name="Normal 57 43" xfId="1858" xr:uid="{00000000-0005-0000-0000-000042070000}"/>
    <cellStyle name="Normal 57 44" xfId="1859" xr:uid="{00000000-0005-0000-0000-000043070000}"/>
    <cellStyle name="Normal 57 45" xfId="1860" xr:uid="{00000000-0005-0000-0000-000044070000}"/>
    <cellStyle name="Normal 57 46" xfId="1861" xr:uid="{00000000-0005-0000-0000-000045070000}"/>
    <cellStyle name="Normal 57 47" xfId="1862" xr:uid="{00000000-0005-0000-0000-000046070000}"/>
    <cellStyle name="Normal 57 48" xfId="1863" xr:uid="{00000000-0005-0000-0000-000047070000}"/>
    <cellStyle name="Normal 57 49" xfId="1864" xr:uid="{00000000-0005-0000-0000-000048070000}"/>
    <cellStyle name="Normal 57 5" xfId="1865" xr:uid="{00000000-0005-0000-0000-000049070000}"/>
    <cellStyle name="Normal 57 50" xfId="1866" xr:uid="{00000000-0005-0000-0000-00004A070000}"/>
    <cellStyle name="Normal 57 51" xfId="1867" xr:uid="{00000000-0005-0000-0000-00004B070000}"/>
    <cellStyle name="Normal 57 52" xfId="1868" xr:uid="{00000000-0005-0000-0000-00004C070000}"/>
    <cellStyle name="Normal 57 53" xfId="1869" xr:uid="{00000000-0005-0000-0000-00004D070000}"/>
    <cellStyle name="Normal 57 54" xfId="1870" xr:uid="{00000000-0005-0000-0000-00004E070000}"/>
    <cellStyle name="Normal 57 55" xfId="1871" xr:uid="{00000000-0005-0000-0000-00004F070000}"/>
    <cellStyle name="Normal 57 56" xfId="1872" xr:uid="{00000000-0005-0000-0000-000050070000}"/>
    <cellStyle name="Normal 57 57" xfId="1873" xr:uid="{00000000-0005-0000-0000-000051070000}"/>
    <cellStyle name="Normal 57 58" xfId="1874" xr:uid="{00000000-0005-0000-0000-000052070000}"/>
    <cellStyle name="Normal 57 59" xfId="1875" xr:uid="{00000000-0005-0000-0000-000053070000}"/>
    <cellStyle name="Normal 57 6" xfId="1876" xr:uid="{00000000-0005-0000-0000-000054070000}"/>
    <cellStyle name="Normal 57 60" xfId="1877" xr:uid="{00000000-0005-0000-0000-000055070000}"/>
    <cellStyle name="Normal 57 61" xfId="1878" xr:uid="{00000000-0005-0000-0000-000056070000}"/>
    <cellStyle name="Normal 57 62" xfId="1879" xr:uid="{00000000-0005-0000-0000-000057070000}"/>
    <cellStyle name="Normal 57 63" xfId="1880" xr:uid="{00000000-0005-0000-0000-000058070000}"/>
    <cellStyle name="Normal 57 64" xfId="1881" xr:uid="{00000000-0005-0000-0000-000059070000}"/>
    <cellStyle name="Normal 57 65" xfId="1882" xr:uid="{00000000-0005-0000-0000-00005A070000}"/>
    <cellStyle name="Normal 57 66" xfId="1883" xr:uid="{00000000-0005-0000-0000-00005B070000}"/>
    <cellStyle name="Normal 57 67" xfId="1884" xr:uid="{00000000-0005-0000-0000-00005C070000}"/>
    <cellStyle name="Normal 57 7" xfId="1885" xr:uid="{00000000-0005-0000-0000-00005D070000}"/>
    <cellStyle name="Normal 57 8" xfId="1886" xr:uid="{00000000-0005-0000-0000-00005E070000}"/>
    <cellStyle name="Normal 57 9" xfId="1887" xr:uid="{00000000-0005-0000-0000-00005F070000}"/>
    <cellStyle name="Normal 6" xfId="1888" xr:uid="{00000000-0005-0000-0000-000060070000}"/>
    <cellStyle name="Normal 6 2" xfId="1889" xr:uid="{00000000-0005-0000-0000-000061070000}"/>
    <cellStyle name="Normal 6 2 10" xfId="1890" xr:uid="{00000000-0005-0000-0000-000062070000}"/>
    <cellStyle name="Normal 6 2 11" xfId="1891" xr:uid="{00000000-0005-0000-0000-000063070000}"/>
    <cellStyle name="Normal 6 2 12" xfId="1892" xr:uid="{00000000-0005-0000-0000-000064070000}"/>
    <cellStyle name="Normal 6 2 13" xfId="1893" xr:uid="{00000000-0005-0000-0000-000065070000}"/>
    <cellStyle name="Normal 6 2 14" xfId="1894" xr:uid="{00000000-0005-0000-0000-000066070000}"/>
    <cellStyle name="Normal 6 2 15" xfId="1895" xr:uid="{00000000-0005-0000-0000-000067070000}"/>
    <cellStyle name="Normal 6 2 16" xfId="1896" xr:uid="{00000000-0005-0000-0000-000068070000}"/>
    <cellStyle name="Normal 6 2 17" xfId="1897" xr:uid="{00000000-0005-0000-0000-000069070000}"/>
    <cellStyle name="Normal 6 2 18" xfId="1898" xr:uid="{00000000-0005-0000-0000-00006A070000}"/>
    <cellStyle name="Normal 6 2 19" xfId="1899" xr:uid="{00000000-0005-0000-0000-00006B070000}"/>
    <cellStyle name="Normal 6 2 2" xfId="1900" xr:uid="{00000000-0005-0000-0000-00006C070000}"/>
    <cellStyle name="Normal 6 2 20" xfId="1901" xr:uid="{00000000-0005-0000-0000-00006D070000}"/>
    <cellStyle name="Normal 6 2 21" xfId="1902" xr:uid="{00000000-0005-0000-0000-00006E070000}"/>
    <cellStyle name="Normal 6 2 22" xfId="1903" xr:uid="{00000000-0005-0000-0000-00006F070000}"/>
    <cellStyle name="Normal 6 2 23" xfId="1904" xr:uid="{00000000-0005-0000-0000-000070070000}"/>
    <cellStyle name="Normal 6 2 24" xfId="1905" xr:uid="{00000000-0005-0000-0000-000071070000}"/>
    <cellStyle name="Normal 6 2 25" xfId="1906" xr:uid="{00000000-0005-0000-0000-000072070000}"/>
    <cellStyle name="Normal 6 2 26" xfId="1907" xr:uid="{00000000-0005-0000-0000-000073070000}"/>
    <cellStyle name="Normal 6 2 27" xfId="1908" xr:uid="{00000000-0005-0000-0000-000074070000}"/>
    <cellStyle name="Normal 6 2 28" xfId="1909" xr:uid="{00000000-0005-0000-0000-000075070000}"/>
    <cellStyle name="Normal 6 2 29" xfId="1910" xr:uid="{00000000-0005-0000-0000-000076070000}"/>
    <cellStyle name="Normal 6 2 3" xfId="1911" xr:uid="{00000000-0005-0000-0000-000077070000}"/>
    <cellStyle name="Normal 6 2 30" xfId="1912" xr:uid="{00000000-0005-0000-0000-000078070000}"/>
    <cellStyle name="Normal 6 2 31" xfId="1913" xr:uid="{00000000-0005-0000-0000-000079070000}"/>
    <cellStyle name="Normal 6 2 32" xfId="1914" xr:uid="{00000000-0005-0000-0000-00007A070000}"/>
    <cellStyle name="Normal 6 2 33" xfId="1915" xr:uid="{00000000-0005-0000-0000-00007B070000}"/>
    <cellStyle name="Normal 6 2 34" xfId="1916" xr:uid="{00000000-0005-0000-0000-00007C070000}"/>
    <cellStyle name="Normal 6 2 35" xfId="1917" xr:uid="{00000000-0005-0000-0000-00007D070000}"/>
    <cellStyle name="Normal 6 2 36" xfId="1918" xr:uid="{00000000-0005-0000-0000-00007E070000}"/>
    <cellStyle name="Normal 6 2 37" xfId="1919" xr:uid="{00000000-0005-0000-0000-00007F070000}"/>
    <cellStyle name="Normal 6 2 38" xfId="1920" xr:uid="{00000000-0005-0000-0000-000080070000}"/>
    <cellStyle name="Normal 6 2 39" xfId="1921" xr:uid="{00000000-0005-0000-0000-000081070000}"/>
    <cellStyle name="Normal 6 2 4" xfId="1922" xr:uid="{00000000-0005-0000-0000-000082070000}"/>
    <cellStyle name="Normal 6 2 40" xfId="1923" xr:uid="{00000000-0005-0000-0000-000083070000}"/>
    <cellStyle name="Normal 6 2 41" xfId="1924" xr:uid="{00000000-0005-0000-0000-000084070000}"/>
    <cellStyle name="Normal 6 2 42" xfId="1925" xr:uid="{00000000-0005-0000-0000-000085070000}"/>
    <cellStyle name="Normal 6 2 43" xfId="1926" xr:uid="{00000000-0005-0000-0000-000086070000}"/>
    <cellStyle name="Normal 6 2 44" xfId="1927" xr:uid="{00000000-0005-0000-0000-000087070000}"/>
    <cellStyle name="Normal 6 2 45" xfId="1928" xr:uid="{00000000-0005-0000-0000-000088070000}"/>
    <cellStyle name="Normal 6 2 46" xfId="1929" xr:uid="{00000000-0005-0000-0000-000089070000}"/>
    <cellStyle name="Normal 6 2 47" xfId="1930" xr:uid="{00000000-0005-0000-0000-00008A070000}"/>
    <cellStyle name="Normal 6 2 48" xfId="1931" xr:uid="{00000000-0005-0000-0000-00008B070000}"/>
    <cellStyle name="Normal 6 2 49" xfId="1932" xr:uid="{00000000-0005-0000-0000-00008C070000}"/>
    <cellStyle name="Normal 6 2 5" xfId="1933" xr:uid="{00000000-0005-0000-0000-00008D070000}"/>
    <cellStyle name="Normal 6 2 50" xfId="1934" xr:uid="{00000000-0005-0000-0000-00008E070000}"/>
    <cellStyle name="Normal 6 2 51" xfId="1935" xr:uid="{00000000-0005-0000-0000-00008F070000}"/>
    <cellStyle name="Normal 6 2 52" xfId="1936" xr:uid="{00000000-0005-0000-0000-000090070000}"/>
    <cellStyle name="Normal 6 2 53" xfId="1937" xr:uid="{00000000-0005-0000-0000-000091070000}"/>
    <cellStyle name="Normal 6 2 54" xfId="1938" xr:uid="{00000000-0005-0000-0000-000092070000}"/>
    <cellStyle name="Normal 6 2 55" xfId="1939" xr:uid="{00000000-0005-0000-0000-000093070000}"/>
    <cellStyle name="Normal 6 2 56" xfId="1940" xr:uid="{00000000-0005-0000-0000-000094070000}"/>
    <cellStyle name="Normal 6 2 57" xfId="1941" xr:uid="{00000000-0005-0000-0000-000095070000}"/>
    <cellStyle name="Normal 6 2 58" xfId="1942" xr:uid="{00000000-0005-0000-0000-000096070000}"/>
    <cellStyle name="Normal 6 2 59" xfId="1943" xr:uid="{00000000-0005-0000-0000-000097070000}"/>
    <cellStyle name="Normal 6 2 6" xfId="1944" xr:uid="{00000000-0005-0000-0000-000098070000}"/>
    <cellStyle name="Normal 6 2 60" xfId="1945" xr:uid="{00000000-0005-0000-0000-000099070000}"/>
    <cellStyle name="Normal 6 2 61" xfId="1946" xr:uid="{00000000-0005-0000-0000-00009A070000}"/>
    <cellStyle name="Normal 6 2 62" xfId="1947" xr:uid="{00000000-0005-0000-0000-00009B070000}"/>
    <cellStyle name="Normal 6 2 63" xfId="1948" xr:uid="{00000000-0005-0000-0000-00009C070000}"/>
    <cellStyle name="Normal 6 2 64" xfId="1949" xr:uid="{00000000-0005-0000-0000-00009D070000}"/>
    <cellStyle name="Normal 6 2 65" xfId="1950" xr:uid="{00000000-0005-0000-0000-00009E070000}"/>
    <cellStyle name="Normal 6 2 66" xfId="1951" xr:uid="{00000000-0005-0000-0000-00009F070000}"/>
    <cellStyle name="Normal 6 2 67" xfId="1952" xr:uid="{00000000-0005-0000-0000-0000A0070000}"/>
    <cellStyle name="Normal 6 2 7" xfId="1953" xr:uid="{00000000-0005-0000-0000-0000A1070000}"/>
    <cellStyle name="Normal 6 2 8" xfId="1954" xr:uid="{00000000-0005-0000-0000-0000A2070000}"/>
    <cellStyle name="Normal 6 2 9" xfId="1955" xr:uid="{00000000-0005-0000-0000-0000A3070000}"/>
    <cellStyle name="Normal 7" xfId="1956" xr:uid="{00000000-0005-0000-0000-0000A4070000}"/>
    <cellStyle name="Normal 8" xfId="1957" xr:uid="{00000000-0005-0000-0000-0000A5070000}"/>
    <cellStyle name="Normal 9" xfId="1958" xr:uid="{00000000-0005-0000-0000-0000A6070000}"/>
    <cellStyle name="Porcentaje" xfId="2297" builtinId="5"/>
    <cellStyle name="Porcentual 2" xfId="1959" xr:uid="{00000000-0005-0000-0000-0000A8070000}"/>
    <cellStyle name="Porcentual 2 2" xfId="1960" xr:uid="{00000000-0005-0000-0000-0000A9070000}"/>
    <cellStyle name="Porcentual 2 2 10" xfId="1961" xr:uid="{00000000-0005-0000-0000-0000AA070000}"/>
    <cellStyle name="Porcentual 2 2 11" xfId="1962" xr:uid="{00000000-0005-0000-0000-0000AB070000}"/>
    <cellStyle name="Porcentual 2 2 12" xfId="1963" xr:uid="{00000000-0005-0000-0000-0000AC070000}"/>
    <cellStyle name="Porcentual 2 2 13" xfId="1964" xr:uid="{00000000-0005-0000-0000-0000AD070000}"/>
    <cellStyle name="Porcentual 2 2 14" xfId="1965" xr:uid="{00000000-0005-0000-0000-0000AE070000}"/>
    <cellStyle name="Porcentual 2 2 15" xfId="1966" xr:uid="{00000000-0005-0000-0000-0000AF070000}"/>
    <cellStyle name="Porcentual 2 2 16" xfId="1967" xr:uid="{00000000-0005-0000-0000-0000B0070000}"/>
    <cellStyle name="Porcentual 2 2 17" xfId="1968" xr:uid="{00000000-0005-0000-0000-0000B1070000}"/>
    <cellStyle name="Porcentual 2 2 18" xfId="1969" xr:uid="{00000000-0005-0000-0000-0000B2070000}"/>
    <cellStyle name="Porcentual 2 2 19" xfId="1970" xr:uid="{00000000-0005-0000-0000-0000B3070000}"/>
    <cellStyle name="Porcentual 2 2 2" xfId="1971" xr:uid="{00000000-0005-0000-0000-0000B4070000}"/>
    <cellStyle name="Porcentual 2 2 2 2" xfId="1972" xr:uid="{00000000-0005-0000-0000-0000B5070000}"/>
    <cellStyle name="Porcentual 2 2 2 2 10" xfId="1973" xr:uid="{00000000-0005-0000-0000-0000B6070000}"/>
    <cellStyle name="Porcentual 2 2 2 2 11" xfId="1974" xr:uid="{00000000-0005-0000-0000-0000B7070000}"/>
    <cellStyle name="Porcentual 2 2 2 2 12" xfId="1975" xr:uid="{00000000-0005-0000-0000-0000B8070000}"/>
    <cellStyle name="Porcentual 2 2 2 2 13" xfId="1976" xr:uid="{00000000-0005-0000-0000-0000B9070000}"/>
    <cellStyle name="Porcentual 2 2 2 2 14" xfId="1977" xr:uid="{00000000-0005-0000-0000-0000BA070000}"/>
    <cellStyle name="Porcentual 2 2 2 2 15" xfId="1978" xr:uid="{00000000-0005-0000-0000-0000BB070000}"/>
    <cellStyle name="Porcentual 2 2 2 2 16" xfId="1979" xr:uid="{00000000-0005-0000-0000-0000BC070000}"/>
    <cellStyle name="Porcentual 2 2 2 2 17" xfId="1980" xr:uid="{00000000-0005-0000-0000-0000BD070000}"/>
    <cellStyle name="Porcentual 2 2 2 2 18" xfId="1981" xr:uid="{00000000-0005-0000-0000-0000BE070000}"/>
    <cellStyle name="Porcentual 2 2 2 2 19" xfId="1982" xr:uid="{00000000-0005-0000-0000-0000BF070000}"/>
    <cellStyle name="Porcentual 2 2 2 2 2" xfId="1983" xr:uid="{00000000-0005-0000-0000-0000C0070000}"/>
    <cellStyle name="Porcentual 2 2 2 2 2 2" xfId="1984" xr:uid="{00000000-0005-0000-0000-0000C1070000}"/>
    <cellStyle name="Porcentual 2 2 2 2 2 2 10" xfId="1985" xr:uid="{00000000-0005-0000-0000-0000C2070000}"/>
    <cellStyle name="Porcentual 2 2 2 2 2 2 11" xfId="1986" xr:uid="{00000000-0005-0000-0000-0000C3070000}"/>
    <cellStyle name="Porcentual 2 2 2 2 2 2 12" xfId="1987" xr:uid="{00000000-0005-0000-0000-0000C4070000}"/>
    <cellStyle name="Porcentual 2 2 2 2 2 2 13" xfId="1988" xr:uid="{00000000-0005-0000-0000-0000C5070000}"/>
    <cellStyle name="Porcentual 2 2 2 2 2 2 14" xfId="1989" xr:uid="{00000000-0005-0000-0000-0000C6070000}"/>
    <cellStyle name="Porcentual 2 2 2 2 2 2 15" xfId="1990" xr:uid="{00000000-0005-0000-0000-0000C7070000}"/>
    <cellStyle name="Porcentual 2 2 2 2 2 2 16" xfId="1991" xr:uid="{00000000-0005-0000-0000-0000C8070000}"/>
    <cellStyle name="Porcentual 2 2 2 2 2 2 17" xfId="1992" xr:uid="{00000000-0005-0000-0000-0000C9070000}"/>
    <cellStyle name="Porcentual 2 2 2 2 2 2 18" xfId="1993" xr:uid="{00000000-0005-0000-0000-0000CA070000}"/>
    <cellStyle name="Porcentual 2 2 2 2 2 2 19" xfId="1994" xr:uid="{00000000-0005-0000-0000-0000CB070000}"/>
    <cellStyle name="Porcentual 2 2 2 2 2 2 2" xfId="1995" xr:uid="{00000000-0005-0000-0000-0000CC070000}"/>
    <cellStyle name="Porcentual 2 2 2 2 2 2 20" xfId="1996" xr:uid="{00000000-0005-0000-0000-0000CD070000}"/>
    <cellStyle name="Porcentual 2 2 2 2 2 2 21" xfId="1997" xr:uid="{00000000-0005-0000-0000-0000CE070000}"/>
    <cellStyle name="Porcentual 2 2 2 2 2 2 22" xfId="1998" xr:uid="{00000000-0005-0000-0000-0000CF070000}"/>
    <cellStyle name="Porcentual 2 2 2 2 2 2 23" xfId="1999" xr:uid="{00000000-0005-0000-0000-0000D0070000}"/>
    <cellStyle name="Porcentual 2 2 2 2 2 2 24" xfId="2000" xr:uid="{00000000-0005-0000-0000-0000D1070000}"/>
    <cellStyle name="Porcentual 2 2 2 2 2 2 25" xfId="2001" xr:uid="{00000000-0005-0000-0000-0000D2070000}"/>
    <cellStyle name="Porcentual 2 2 2 2 2 2 26" xfId="2002" xr:uid="{00000000-0005-0000-0000-0000D3070000}"/>
    <cellStyle name="Porcentual 2 2 2 2 2 2 27" xfId="2003" xr:uid="{00000000-0005-0000-0000-0000D4070000}"/>
    <cellStyle name="Porcentual 2 2 2 2 2 2 28" xfId="2004" xr:uid="{00000000-0005-0000-0000-0000D5070000}"/>
    <cellStyle name="Porcentual 2 2 2 2 2 2 29" xfId="2005" xr:uid="{00000000-0005-0000-0000-0000D6070000}"/>
    <cellStyle name="Porcentual 2 2 2 2 2 2 3" xfId="2006" xr:uid="{00000000-0005-0000-0000-0000D7070000}"/>
    <cellStyle name="Porcentual 2 2 2 2 2 2 30" xfId="2007" xr:uid="{00000000-0005-0000-0000-0000D8070000}"/>
    <cellStyle name="Porcentual 2 2 2 2 2 2 31" xfId="2008" xr:uid="{00000000-0005-0000-0000-0000D9070000}"/>
    <cellStyle name="Porcentual 2 2 2 2 2 2 32" xfId="2009" xr:uid="{00000000-0005-0000-0000-0000DA070000}"/>
    <cellStyle name="Porcentual 2 2 2 2 2 2 33" xfId="2010" xr:uid="{00000000-0005-0000-0000-0000DB070000}"/>
    <cellStyle name="Porcentual 2 2 2 2 2 2 34" xfId="2011" xr:uid="{00000000-0005-0000-0000-0000DC070000}"/>
    <cellStyle name="Porcentual 2 2 2 2 2 2 35" xfId="2012" xr:uid="{00000000-0005-0000-0000-0000DD070000}"/>
    <cellStyle name="Porcentual 2 2 2 2 2 2 36" xfId="2013" xr:uid="{00000000-0005-0000-0000-0000DE070000}"/>
    <cellStyle name="Porcentual 2 2 2 2 2 2 37" xfId="2014" xr:uid="{00000000-0005-0000-0000-0000DF070000}"/>
    <cellStyle name="Porcentual 2 2 2 2 2 2 38" xfId="2015" xr:uid="{00000000-0005-0000-0000-0000E0070000}"/>
    <cellStyle name="Porcentual 2 2 2 2 2 2 39" xfId="2016" xr:uid="{00000000-0005-0000-0000-0000E1070000}"/>
    <cellStyle name="Porcentual 2 2 2 2 2 2 4" xfId="2017" xr:uid="{00000000-0005-0000-0000-0000E2070000}"/>
    <cellStyle name="Porcentual 2 2 2 2 2 2 40" xfId="2018" xr:uid="{00000000-0005-0000-0000-0000E3070000}"/>
    <cellStyle name="Porcentual 2 2 2 2 2 2 41" xfId="2019" xr:uid="{00000000-0005-0000-0000-0000E4070000}"/>
    <cellStyle name="Porcentual 2 2 2 2 2 2 42" xfId="2020" xr:uid="{00000000-0005-0000-0000-0000E5070000}"/>
    <cellStyle name="Porcentual 2 2 2 2 2 2 43" xfId="2021" xr:uid="{00000000-0005-0000-0000-0000E6070000}"/>
    <cellStyle name="Porcentual 2 2 2 2 2 2 44" xfId="2022" xr:uid="{00000000-0005-0000-0000-0000E7070000}"/>
    <cellStyle name="Porcentual 2 2 2 2 2 2 45" xfId="2023" xr:uid="{00000000-0005-0000-0000-0000E8070000}"/>
    <cellStyle name="Porcentual 2 2 2 2 2 2 46" xfId="2024" xr:uid="{00000000-0005-0000-0000-0000E9070000}"/>
    <cellStyle name="Porcentual 2 2 2 2 2 2 47" xfId="2025" xr:uid="{00000000-0005-0000-0000-0000EA070000}"/>
    <cellStyle name="Porcentual 2 2 2 2 2 2 48" xfId="2026" xr:uid="{00000000-0005-0000-0000-0000EB070000}"/>
    <cellStyle name="Porcentual 2 2 2 2 2 2 49" xfId="2027" xr:uid="{00000000-0005-0000-0000-0000EC070000}"/>
    <cellStyle name="Porcentual 2 2 2 2 2 2 5" xfId="2028" xr:uid="{00000000-0005-0000-0000-0000ED070000}"/>
    <cellStyle name="Porcentual 2 2 2 2 2 2 50" xfId="2029" xr:uid="{00000000-0005-0000-0000-0000EE070000}"/>
    <cellStyle name="Porcentual 2 2 2 2 2 2 51" xfId="2030" xr:uid="{00000000-0005-0000-0000-0000EF070000}"/>
    <cellStyle name="Porcentual 2 2 2 2 2 2 52" xfId="2031" xr:uid="{00000000-0005-0000-0000-0000F0070000}"/>
    <cellStyle name="Porcentual 2 2 2 2 2 2 53" xfId="2032" xr:uid="{00000000-0005-0000-0000-0000F1070000}"/>
    <cellStyle name="Porcentual 2 2 2 2 2 2 54" xfId="2033" xr:uid="{00000000-0005-0000-0000-0000F2070000}"/>
    <cellStyle name="Porcentual 2 2 2 2 2 2 55" xfId="2034" xr:uid="{00000000-0005-0000-0000-0000F3070000}"/>
    <cellStyle name="Porcentual 2 2 2 2 2 2 56" xfId="2035" xr:uid="{00000000-0005-0000-0000-0000F4070000}"/>
    <cellStyle name="Porcentual 2 2 2 2 2 2 57" xfId="2036" xr:uid="{00000000-0005-0000-0000-0000F5070000}"/>
    <cellStyle name="Porcentual 2 2 2 2 2 2 58" xfId="2037" xr:uid="{00000000-0005-0000-0000-0000F6070000}"/>
    <cellStyle name="Porcentual 2 2 2 2 2 2 59" xfId="2038" xr:uid="{00000000-0005-0000-0000-0000F7070000}"/>
    <cellStyle name="Porcentual 2 2 2 2 2 2 6" xfId="2039" xr:uid="{00000000-0005-0000-0000-0000F8070000}"/>
    <cellStyle name="Porcentual 2 2 2 2 2 2 60" xfId="2040" xr:uid="{00000000-0005-0000-0000-0000F9070000}"/>
    <cellStyle name="Porcentual 2 2 2 2 2 2 61" xfId="2041" xr:uid="{00000000-0005-0000-0000-0000FA070000}"/>
    <cellStyle name="Porcentual 2 2 2 2 2 2 62" xfId="2042" xr:uid="{00000000-0005-0000-0000-0000FB070000}"/>
    <cellStyle name="Porcentual 2 2 2 2 2 2 63" xfId="2043" xr:uid="{00000000-0005-0000-0000-0000FC070000}"/>
    <cellStyle name="Porcentual 2 2 2 2 2 2 64" xfId="2044" xr:uid="{00000000-0005-0000-0000-0000FD070000}"/>
    <cellStyle name="Porcentual 2 2 2 2 2 2 65" xfId="2045" xr:uid="{00000000-0005-0000-0000-0000FE070000}"/>
    <cellStyle name="Porcentual 2 2 2 2 2 2 66" xfId="2046" xr:uid="{00000000-0005-0000-0000-0000FF070000}"/>
    <cellStyle name="Porcentual 2 2 2 2 2 2 7" xfId="2047" xr:uid="{00000000-0005-0000-0000-000000080000}"/>
    <cellStyle name="Porcentual 2 2 2 2 2 2 8" xfId="2048" xr:uid="{00000000-0005-0000-0000-000001080000}"/>
    <cellStyle name="Porcentual 2 2 2 2 2 2 9" xfId="2049" xr:uid="{00000000-0005-0000-0000-000002080000}"/>
    <cellStyle name="Porcentual 2 2 2 2 2 3" xfId="2050" xr:uid="{00000000-0005-0000-0000-000003080000}"/>
    <cellStyle name="Porcentual 2 2 2 2 20" xfId="2051" xr:uid="{00000000-0005-0000-0000-000004080000}"/>
    <cellStyle name="Porcentual 2 2 2 2 21" xfId="2052" xr:uid="{00000000-0005-0000-0000-000005080000}"/>
    <cellStyle name="Porcentual 2 2 2 2 22" xfId="2053" xr:uid="{00000000-0005-0000-0000-000006080000}"/>
    <cellStyle name="Porcentual 2 2 2 2 23" xfId="2054" xr:uid="{00000000-0005-0000-0000-000007080000}"/>
    <cellStyle name="Porcentual 2 2 2 2 24" xfId="2055" xr:uid="{00000000-0005-0000-0000-000008080000}"/>
    <cellStyle name="Porcentual 2 2 2 2 25" xfId="2056" xr:uid="{00000000-0005-0000-0000-000009080000}"/>
    <cellStyle name="Porcentual 2 2 2 2 26" xfId="2057" xr:uid="{00000000-0005-0000-0000-00000A080000}"/>
    <cellStyle name="Porcentual 2 2 2 2 27" xfId="2058" xr:uid="{00000000-0005-0000-0000-00000B080000}"/>
    <cellStyle name="Porcentual 2 2 2 2 28" xfId="2059" xr:uid="{00000000-0005-0000-0000-00000C080000}"/>
    <cellStyle name="Porcentual 2 2 2 2 29" xfId="2060" xr:uid="{00000000-0005-0000-0000-00000D080000}"/>
    <cellStyle name="Porcentual 2 2 2 2 3" xfId="2061" xr:uid="{00000000-0005-0000-0000-00000E080000}"/>
    <cellStyle name="Porcentual 2 2 2 2 30" xfId="2062" xr:uid="{00000000-0005-0000-0000-00000F080000}"/>
    <cellStyle name="Porcentual 2 2 2 2 31" xfId="2063" xr:uid="{00000000-0005-0000-0000-000010080000}"/>
    <cellStyle name="Porcentual 2 2 2 2 32" xfId="2064" xr:uid="{00000000-0005-0000-0000-000011080000}"/>
    <cellStyle name="Porcentual 2 2 2 2 33" xfId="2065" xr:uid="{00000000-0005-0000-0000-000012080000}"/>
    <cellStyle name="Porcentual 2 2 2 2 34" xfId="2066" xr:uid="{00000000-0005-0000-0000-000013080000}"/>
    <cellStyle name="Porcentual 2 2 2 2 35" xfId="2067" xr:uid="{00000000-0005-0000-0000-000014080000}"/>
    <cellStyle name="Porcentual 2 2 2 2 36" xfId="2068" xr:uid="{00000000-0005-0000-0000-000015080000}"/>
    <cellStyle name="Porcentual 2 2 2 2 37" xfId="2069" xr:uid="{00000000-0005-0000-0000-000016080000}"/>
    <cellStyle name="Porcentual 2 2 2 2 38" xfId="2070" xr:uid="{00000000-0005-0000-0000-000017080000}"/>
    <cellStyle name="Porcentual 2 2 2 2 39" xfId="2071" xr:uid="{00000000-0005-0000-0000-000018080000}"/>
    <cellStyle name="Porcentual 2 2 2 2 4" xfId="2072" xr:uid="{00000000-0005-0000-0000-000019080000}"/>
    <cellStyle name="Porcentual 2 2 2 2 40" xfId="2073" xr:uid="{00000000-0005-0000-0000-00001A080000}"/>
    <cellStyle name="Porcentual 2 2 2 2 41" xfId="2074" xr:uid="{00000000-0005-0000-0000-00001B080000}"/>
    <cellStyle name="Porcentual 2 2 2 2 42" xfId="2075" xr:uid="{00000000-0005-0000-0000-00001C080000}"/>
    <cellStyle name="Porcentual 2 2 2 2 43" xfId="2076" xr:uid="{00000000-0005-0000-0000-00001D080000}"/>
    <cellStyle name="Porcentual 2 2 2 2 44" xfId="2077" xr:uid="{00000000-0005-0000-0000-00001E080000}"/>
    <cellStyle name="Porcentual 2 2 2 2 45" xfId="2078" xr:uid="{00000000-0005-0000-0000-00001F080000}"/>
    <cellStyle name="Porcentual 2 2 2 2 46" xfId="2079" xr:uid="{00000000-0005-0000-0000-000020080000}"/>
    <cellStyle name="Porcentual 2 2 2 2 47" xfId="2080" xr:uid="{00000000-0005-0000-0000-000021080000}"/>
    <cellStyle name="Porcentual 2 2 2 2 48" xfId="2081" xr:uid="{00000000-0005-0000-0000-000022080000}"/>
    <cellStyle name="Porcentual 2 2 2 2 49" xfId="2082" xr:uid="{00000000-0005-0000-0000-000023080000}"/>
    <cellStyle name="Porcentual 2 2 2 2 5" xfId="2083" xr:uid="{00000000-0005-0000-0000-000024080000}"/>
    <cellStyle name="Porcentual 2 2 2 2 50" xfId="2084" xr:uid="{00000000-0005-0000-0000-000025080000}"/>
    <cellStyle name="Porcentual 2 2 2 2 51" xfId="2085" xr:uid="{00000000-0005-0000-0000-000026080000}"/>
    <cellStyle name="Porcentual 2 2 2 2 52" xfId="2086" xr:uid="{00000000-0005-0000-0000-000027080000}"/>
    <cellStyle name="Porcentual 2 2 2 2 53" xfId="2087" xr:uid="{00000000-0005-0000-0000-000028080000}"/>
    <cellStyle name="Porcentual 2 2 2 2 54" xfId="2088" xr:uid="{00000000-0005-0000-0000-000029080000}"/>
    <cellStyle name="Porcentual 2 2 2 2 55" xfId="2089" xr:uid="{00000000-0005-0000-0000-00002A080000}"/>
    <cellStyle name="Porcentual 2 2 2 2 56" xfId="2090" xr:uid="{00000000-0005-0000-0000-00002B080000}"/>
    <cellStyle name="Porcentual 2 2 2 2 57" xfId="2091" xr:uid="{00000000-0005-0000-0000-00002C080000}"/>
    <cellStyle name="Porcentual 2 2 2 2 58" xfId="2092" xr:uid="{00000000-0005-0000-0000-00002D080000}"/>
    <cellStyle name="Porcentual 2 2 2 2 59" xfId="2093" xr:uid="{00000000-0005-0000-0000-00002E080000}"/>
    <cellStyle name="Porcentual 2 2 2 2 6" xfId="2094" xr:uid="{00000000-0005-0000-0000-00002F080000}"/>
    <cellStyle name="Porcentual 2 2 2 2 60" xfId="2095" xr:uid="{00000000-0005-0000-0000-000030080000}"/>
    <cellStyle name="Porcentual 2 2 2 2 61" xfId="2096" xr:uid="{00000000-0005-0000-0000-000031080000}"/>
    <cellStyle name="Porcentual 2 2 2 2 62" xfId="2097" xr:uid="{00000000-0005-0000-0000-000032080000}"/>
    <cellStyle name="Porcentual 2 2 2 2 63" xfId="2098" xr:uid="{00000000-0005-0000-0000-000033080000}"/>
    <cellStyle name="Porcentual 2 2 2 2 64" xfId="2099" xr:uid="{00000000-0005-0000-0000-000034080000}"/>
    <cellStyle name="Porcentual 2 2 2 2 65" xfId="2100" xr:uid="{00000000-0005-0000-0000-000035080000}"/>
    <cellStyle name="Porcentual 2 2 2 2 66" xfId="2101" xr:uid="{00000000-0005-0000-0000-000036080000}"/>
    <cellStyle name="Porcentual 2 2 2 2 67" xfId="2102" xr:uid="{00000000-0005-0000-0000-000037080000}"/>
    <cellStyle name="Porcentual 2 2 2 2 7" xfId="2103" xr:uid="{00000000-0005-0000-0000-000038080000}"/>
    <cellStyle name="Porcentual 2 2 2 2 8" xfId="2104" xr:uid="{00000000-0005-0000-0000-000039080000}"/>
    <cellStyle name="Porcentual 2 2 2 2 9" xfId="2105" xr:uid="{00000000-0005-0000-0000-00003A080000}"/>
    <cellStyle name="Porcentual 2 2 2 3" xfId="2106" xr:uid="{00000000-0005-0000-0000-00003B080000}"/>
    <cellStyle name="Porcentual 2 2 2 3 10" xfId="2107" xr:uid="{00000000-0005-0000-0000-00003C080000}"/>
    <cellStyle name="Porcentual 2 2 2 3 11" xfId="2108" xr:uid="{00000000-0005-0000-0000-00003D080000}"/>
    <cellStyle name="Porcentual 2 2 2 3 12" xfId="2109" xr:uid="{00000000-0005-0000-0000-00003E080000}"/>
    <cellStyle name="Porcentual 2 2 2 3 13" xfId="2110" xr:uid="{00000000-0005-0000-0000-00003F080000}"/>
    <cellStyle name="Porcentual 2 2 2 3 14" xfId="2111" xr:uid="{00000000-0005-0000-0000-000040080000}"/>
    <cellStyle name="Porcentual 2 2 2 3 15" xfId="2112" xr:uid="{00000000-0005-0000-0000-000041080000}"/>
    <cellStyle name="Porcentual 2 2 2 3 16" xfId="2113" xr:uid="{00000000-0005-0000-0000-000042080000}"/>
    <cellStyle name="Porcentual 2 2 2 3 17" xfId="2114" xr:uid="{00000000-0005-0000-0000-000043080000}"/>
    <cellStyle name="Porcentual 2 2 2 3 18" xfId="2115" xr:uid="{00000000-0005-0000-0000-000044080000}"/>
    <cellStyle name="Porcentual 2 2 2 3 19" xfId="2116" xr:uid="{00000000-0005-0000-0000-000045080000}"/>
    <cellStyle name="Porcentual 2 2 2 3 2" xfId="2117" xr:uid="{00000000-0005-0000-0000-000046080000}"/>
    <cellStyle name="Porcentual 2 2 2 3 20" xfId="2118" xr:uid="{00000000-0005-0000-0000-000047080000}"/>
    <cellStyle name="Porcentual 2 2 2 3 21" xfId="2119" xr:uid="{00000000-0005-0000-0000-000048080000}"/>
    <cellStyle name="Porcentual 2 2 2 3 22" xfId="2120" xr:uid="{00000000-0005-0000-0000-000049080000}"/>
    <cellStyle name="Porcentual 2 2 2 3 23" xfId="2121" xr:uid="{00000000-0005-0000-0000-00004A080000}"/>
    <cellStyle name="Porcentual 2 2 2 3 24" xfId="2122" xr:uid="{00000000-0005-0000-0000-00004B080000}"/>
    <cellStyle name="Porcentual 2 2 2 3 25" xfId="2123" xr:uid="{00000000-0005-0000-0000-00004C080000}"/>
    <cellStyle name="Porcentual 2 2 2 3 26" xfId="2124" xr:uid="{00000000-0005-0000-0000-00004D080000}"/>
    <cellStyle name="Porcentual 2 2 2 3 27" xfId="2125" xr:uid="{00000000-0005-0000-0000-00004E080000}"/>
    <cellStyle name="Porcentual 2 2 2 3 28" xfId="2126" xr:uid="{00000000-0005-0000-0000-00004F080000}"/>
    <cellStyle name="Porcentual 2 2 2 3 29" xfId="2127" xr:uid="{00000000-0005-0000-0000-000050080000}"/>
    <cellStyle name="Porcentual 2 2 2 3 3" xfId="2128" xr:uid="{00000000-0005-0000-0000-000051080000}"/>
    <cellStyle name="Porcentual 2 2 2 3 30" xfId="2129" xr:uid="{00000000-0005-0000-0000-000052080000}"/>
    <cellStyle name="Porcentual 2 2 2 3 31" xfId="2130" xr:uid="{00000000-0005-0000-0000-000053080000}"/>
    <cellStyle name="Porcentual 2 2 2 3 32" xfId="2131" xr:uid="{00000000-0005-0000-0000-000054080000}"/>
    <cellStyle name="Porcentual 2 2 2 3 33" xfId="2132" xr:uid="{00000000-0005-0000-0000-000055080000}"/>
    <cellStyle name="Porcentual 2 2 2 3 34" xfId="2133" xr:uid="{00000000-0005-0000-0000-000056080000}"/>
    <cellStyle name="Porcentual 2 2 2 3 35" xfId="2134" xr:uid="{00000000-0005-0000-0000-000057080000}"/>
    <cellStyle name="Porcentual 2 2 2 3 36" xfId="2135" xr:uid="{00000000-0005-0000-0000-000058080000}"/>
    <cellStyle name="Porcentual 2 2 2 3 37" xfId="2136" xr:uid="{00000000-0005-0000-0000-000059080000}"/>
    <cellStyle name="Porcentual 2 2 2 3 38" xfId="2137" xr:uid="{00000000-0005-0000-0000-00005A080000}"/>
    <cellStyle name="Porcentual 2 2 2 3 39" xfId="2138" xr:uid="{00000000-0005-0000-0000-00005B080000}"/>
    <cellStyle name="Porcentual 2 2 2 3 4" xfId="2139" xr:uid="{00000000-0005-0000-0000-00005C080000}"/>
    <cellStyle name="Porcentual 2 2 2 3 40" xfId="2140" xr:uid="{00000000-0005-0000-0000-00005D080000}"/>
    <cellStyle name="Porcentual 2 2 2 3 41" xfId="2141" xr:uid="{00000000-0005-0000-0000-00005E080000}"/>
    <cellStyle name="Porcentual 2 2 2 3 42" xfId="2142" xr:uid="{00000000-0005-0000-0000-00005F080000}"/>
    <cellStyle name="Porcentual 2 2 2 3 43" xfId="2143" xr:uid="{00000000-0005-0000-0000-000060080000}"/>
    <cellStyle name="Porcentual 2 2 2 3 44" xfId="2144" xr:uid="{00000000-0005-0000-0000-000061080000}"/>
    <cellStyle name="Porcentual 2 2 2 3 45" xfId="2145" xr:uid="{00000000-0005-0000-0000-000062080000}"/>
    <cellStyle name="Porcentual 2 2 2 3 46" xfId="2146" xr:uid="{00000000-0005-0000-0000-000063080000}"/>
    <cellStyle name="Porcentual 2 2 2 3 47" xfId="2147" xr:uid="{00000000-0005-0000-0000-000064080000}"/>
    <cellStyle name="Porcentual 2 2 2 3 48" xfId="2148" xr:uid="{00000000-0005-0000-0000-000065080000}"/>
    <cellStyle name="Porcentual 2 2 2 3 49" xfId="2149" xr:uid="{00000000-0005-0000-0000-000066080000}"/>
    <cellStyle name="Porcentual 2 2 2 3 5" xfId="2150" xr:uid="{00000000-0005-0000-0000-000067080000}"/>
    <cellStyle name="Porcentual 2 2 2 3 50" xfId="2151" xr:uid="{00000000-0005-0000-0000-000068080000}"/>
    <cellStyle name="Porcentual 2 2 2 3 51" xfId="2152" xr:uid="{00000000-0005-0000-0000-000069080000}"/>
    <cellStyle name="Porcentual 2 2 2 3 52" xfId="2153" xr:uid="{00000000-0005-0000-0000-00006A080000}"/>
    <cellStyle name="Porcentual 2 2 2 3 53" xfId="2154" xr:uid="{00000000-0005-0000-0000-00006B080000}"/>
    <cellStyle name="Porcentual 2 2 2 3 54" xfId="2155" xr:uid="{00000000-0005-0000-0000-00006C080000}"/>
    <cellStyle name="Porcentual 2 2 2 3 55" xfId="2156" xr:uid="{00000000-0005-0000-0000-00006D080000}"/>
    <cellStyle name="Porcentual 2 2 2 3 56" xfId="2157" xr:uid="{00000000-0005-0000-0000-00006E080000}"/>
    <cellStyle name="Porcentual 2 2 2 3 57" xfId="2158" xr:uid="{00000000-0005-0000-0000-00006F080000}"/>
    <cellStyle name="Porcentual 2 2 2 3 58" xfId="2159" xr:uid="{00000000-0005-0000-0000-000070080000}"/>
    <cellStyle name="Porcentual 2 2 2 3 59" xfId="2160" xr:uid="{00000000-0005-0000-0000-000071080000}"/>
    <cellStyle name="Porcentual 2 2 2 3 6" xfId="2161" xr:uid="{00000000-0005-0000-0000-000072080000}"/>
    <cellStyle name="Porcentual 2 2 2 3 60" xfId="2162" xr:uid="{00000000-0005-0000-0000-000073080000}"/>
    <cellStyle name="Porcentual 2 2 2 3 61" xfId="2163" xr:uid="{00000000-0005-0000-0000-000074080000}"/>
    <cellStyle name="Porcentual 2 2 2 3 62" xfId="2164" xr:uid="{00000000-0005-0000-0000-000075080000}"/>
    <cellStyle name="Porcentual 2 2 2 3 63" xfId="2165" xr:uid="{00000000-0005-0000-0000-000076080000}"/>
    <cellStyle name="Porcentual 2 2 2 3 64" xfId="2166" xr:uid="{00000000-0005-0000-0000-000077080000}"/>
    <cellStyle name="Porcentual 2 2 2 3 65" xfId="2167" xr:uid="{00000000-0005-0000-0000-000078080000}"/>
    <cellStyle name="Porcentual 2 2 2 3 66" xfId="2168" xr:uid="{00000000-0005-0000-0000-000079080000}"/>
    <cellStyle name="Porcentual 2 2 2 3 7" xfId="2169" xr:uid="{00000000-0005-0000-0000-00007A080000}"/>
    <cellStyle name="Porcentual 2 2 2 3 8" xfId="2170" xr:uid="{00000000-0005-0000-0000-00007B080000}"/>
    <cellStyle name="Porcentual 2 2 2 3 9" xfId="2171" xr:uid="{00000000-0005-0000-0000-00007C080000}"/>
    <cellStyle name="Porcentual 2 2 2 4" xfId="2172" xr:uid="{00000000-0005-0000-0000-00007D080000}"/>
    <cellStyle name="Porcentual 2 2 20" xfId="2173" xr:uid="{00000000-0005-0000-0000-00007E080000}"/>
    <cellStyle name="Porcentual 2 2 21" xfId="2174" xr:uid="{00000000-0005-0000-0000-00007F080000}"/>
    <cellStyle name="Porcentual 2 2 22" xfId="2175" xr:uid="{00000000-0005-0000-0000-000080080000}"/>
    <cellStyle name="Porcentual 2 2 23" xfId="2176" xr:uid="{00000000-0005-0000-0000-000081080000}"/>
    <cellStyle name="Porcentual 2 2 24" xfId="2177" xr:uid="{00000000-0005-0000-0000-000082080000}"/>
    <cellStyle name="Porcentual 2 2 25" xfId="2178" xr:uid="{00000000-0005-0000-0000-000083080000}"/>
    <cellStyle name="Porcentual 2 2 26" xfId="2179" xr:uid="{00000000-0005-0000-0000-000084080000}"/>
    <cellStyle name="Porcentual 2 2 27" xfId="2180" xr:uid="{00000000-0005-0000-0000-000085080000}"/>
    <cellStyle name="Porcentual 2 2 28" xfId="2181" xr:uid="{00000000-0005-0000-0000-000086080000}"/>
    <cellStyle name="Porcentual 2 2 29" xfId="2182" xr:uid="{00000000-0005-0000-0000-000087080000}"/>
    <cellStyle name="Porcentual 2 2 3" xfId="2183" xr:uid="{00000000-0005-0000-0000-000088080000}"/>
    <cellStyle name="Porcentual 2 2 3 2" xfId="2184" xr:uid="{00000000-0005-0000-0000-000089080000}"/>
    <cellStyle name="Porcentual 2 2 30" xfId="2185" xr:uid="{00000000-0005-0000-0000-00008A080000}"/>
    <cellStyle name="Porcentual 2 2 31" xfId="2186" xr:uid="{00000000-0005-0000-0000-00008B080000}"/>
    <cellStyle name="Porcentual 2 2 32" xfId="2187" xr:uid="{00000000-0005-0000-0000-00008C080000}"/>
    <cellStyle name="Porcentual 2 2 33" xfId="2188" xr:uid="{00000000-0005-0000-0000-00008D080000}"/>
    <cellStyle name="Porcentual 2 2 34" xfId="2189" xr:uid="{00000000-0005-0000-0000-00008E080000}"/>
    <cellStyle name="Porcentual 2 2 35" xfId="2190" xr:uid="{00000000-0005-0000-0000-00008F080000}"/>
    <cellStyle name="Porcentual 2 2 36" xfId="2191" xr:uid="{00000000-0005-0000-0000-000090080000}"/>
    <cellStyle name="Porcentual 2 2 37" xfId="2192" xr:uid="{00000000-0005-0000-0000-000091080000}"/>
    <cellStyle name="Porcentual 2 2 38" xfId="2193" xr:uid="{00000000-0005-0000-0000-000092080000}"/>
    <cellStyle name="Porcentual 2 2 39" xfId="2194" xr:uid="{00000000-0005-0000-0000-000093080000}"/>
    <cellStyle name="Porcentual 2 2 4" xfId="2195" xr:uid="{00000000-0005-0000-0000-000094080000}"/>
    <cellStyle name="Porcentual 2 2 40" xfId="2196" xr:uid="{00000000-0005-0000-0000-000095080000}"/>
    <cellStyle name="Porcentual 2 2 41" xfId="2197" xr:uid="{00000000-0005-0000-0000-000096080000}"/>
    <cellStyle name="Porcentual 2 2 42" xfId="2198" xr:uid="{00000000-0005-0000-0000-000097080000}"/>
    <cellStyle name="Porcentual 2 2 43" xfId="2199" xr:uid="{00000000-0005-0000-0000-000098080000}"/>
    <cellStyle name="Porcentual 2 2 44" xfId="2200" xr:uid="{00000000-0005-0000-0000-000099080000}"/>
    <cellStyle name="Porcentual 2 2 45" xfId="2201" xr:uid="{00000000-0005-0000-0000-00009A080000}"/>
    <cellStyle name="Porcentual 2 2 46" xfId="2202" xr:uid="{00000000-0005-0000-0000-00009B080000}"/>
    <cellStyle name="Porcentual 2 2 47" xfId="2203" xr:uid="{00000000-0005-0000-0000-00009C080000}"/>
    <cellStyle name="Porcentual 2 2 48" xfId="2204" xr:uid="{00000000-0005-0000-0000-00009D080000}"/>
    <cellStyle name="Porcentual 2 2 49" xfId="2205" xr:uid="{00000000-0005-0000-0000-00009E080000}"/>
    <cellStyle name="Porcentual 2 2 5" xfId="2206" xr:uid="{00000000-0005-0000-0000-00009F080000}"/>
    <cellStyle name="Porcentual 2 2 50" xfId="2207" xr:uid="{00000000-0005-0000-0000-0000A0080000}"/>
    <cellStyle name="Porcentual 2 2 51" xfId="2208" xr:uid="{00000000-0005-0000-0000-0000A1080000}"/>
    <cellStyle name="Porcentual 2 2 52" xfId="2209" xr:uid="{00000000-0005-0000-0000-0000A2080000}"/>
    <cellStyle name="Porcentual 2 2 53" xfId="2210" xr:uid="{00000000-0005-0000-0000-0000A3080000}"/>
    <cellStyle name="Porcentual 2 2 54" xfId="2211" xr:uid="{00000000-0005-0000-0000-0000A4080000}"/>
    <cellStyle name="Porcentual 2 2 55" xfId="2212" xr:uid="{00000000-0005-0000-0000-0000A5080000}"/>
    <cellStyle name="Porcentual 2 2 56" xfId="2213" xr:uid="{00000000-0005-0000-0000-0000A6080000}"/>
    <cellStyle name="Porcentual 2 2 57" xfId="2214" xr:uid="{00000000-0005-0000-0000-0000A7080000}"/>
    <cellStyle name="Porcentual 2 2 58" xfId="2215" xr:uid="{00000000-0005-0000-0000-0000A8080000}"/>
    <cellStyle name="Porcentual 2 2 59" xfId="2216" xr:uid="{00000000-0005-0000-0000-0000A9080000}"/>
    <cellStyle name="Porcentual 2 2 6" xfId="2217" xr:uid="{00000000-0005-0000-0000-0000AA080000}"/>
    <cellStyle name="Porcentual 2 2 60" xfId="2218" xr:uid="{00000000-0005-0000-0000-0000AB080000}"/>
    <cellStyle name="Porcentual 2 2 61" xfId="2219" xr:uid="{00000000-0005-0000-0000-0000AC080000}"/>
    <cellStyle name="Porcentual 2 2 62" xfId="2220" xr:uid="{00000000-0005-0000-0000-0000AD080000}"/>
    <cellStyle name="Porcentual 2 2 63" xfId="2221" xr:uid="{00000000-0005-0000-0000-0000AE080000}"/>
    <cellStyle name="Porcentual 2 2 64" xfId="2222" xr:uid="{00000000-0005-0000-0000-0000AF080000}"/>
    <cellStyle name="Porcentual 2 2 65" xfId="2223" xr:uid="{00000000-0005-0000-0000-0000B0080000}"/>
    <cellStyle name="Porcentual 2 2 66" xfId="2224" xr:uid="{00000000-0005-0000-0000-0000B1080000}"/>
    <cellStyle name="Porcentual 2 2 67" xfId="2225" xr:uid="{00000000-0005-0000-0000-0000B2080000}"/>
    <cellStyle name="Porcentual 2 2 68" xfId="2226" xr:uid="{00000000-0005-0000-0000-0000B3080000}"/>
    <cellStyle name="Porcentual 2 2 7" xfId="2227" xr:uid="{00000000-0005-0000-0000-0000B4080000}"/>
    <cellStyle name="Porcentual 2 2 8" xfId="2228" xr:uid="{00000000-0005-0000-0000-0000B5080000}"/>
    <cellStyle name="Porcentual 2 2 9" xfId="2229" xr:uid="{00000000-0005-0000-0000-0000B6080000}"/>
    <cellStyle name="Porcentual 2 3" xfId="2230" xr:uid="{00000000-0005-0000-0000-0000B7080000}"/>
    <cellStyle name="Porcentual 2 3 10" xfId="2231" xr:uid="{00000000-0005-0000-0000-0000B8080000}"/>
    <cellStyle name="Porcentual 2 3 11" xfId="2232" xr:uid="{00000000-0005-0000-0000-0000B9080000}"/>
    <cellStyle name="Porcentual 2 3 12" xfId="2233" xr:uid="{00000000-0005-0000-0000-0000BA080000}"/>
    <cellStyle name="Porcentual 2 3 13" xfId="2234" xr:uid="{00000000-0005-0000-0000-0000BB080000}"/>
    <cellStyle name="Porcentual 2 3 14" xfId="2235" xr:uid="{00000000-0005-0000-0000-0000BC080000}"/>
    <cellStyle name="Porcentual 2 3 15" xfId="2236" xr:uid="{00000000-0005-0000-0000-0000BD080000}"/>
    <cellStyle name="Porcentual 2 3 16" xfId="2237" xr:uid="{00000000-0005-0000-0000-0000BE080000}"/>
    <cellStyle name="Porcentual 2 3 17" xfId="2238" xr:uid="{00000000-0005-0000-0000-0000BF080000}"/>
    <cellStyle name="Porcentual 2 3 18" xfId="2239" xr:uid="{00000000-0005-0000-0000-0000C0080000}"/>
    <cellStyle name="Porcentual 2 3 19" xfId="2240" xr:uid="{00000000-0005-0000-0000-0000C1080000}"/>
    <cellStyle name="Porcentual 2 3 2" xfId="2241" xr:uid="{00000000-0005-0000-0000-0000C2080000}"/>
    <cellStyle name="Porcentual 2 3 20" xfId="2242" xr:uid="{00000000-0005-0000-0000-0000C3080000}"/>
    <cellStyle name="Porcentual 2 3 21" xfId="2243" xr:uid="{00000000-0005-0000-0000-0000C4080000}"/>
    <cellStyle name="Porcentual 2 3 22" xfId="2244" xr:uid="{00000000-0005-0000-0000-0000C5080000}"/>
    <cellStyle name="Porcentual 2 3 23" xfId="2245" xr:uid="{00000000-0005-0000-0000-0000C6080000}"/>
    <cellStyle name="Porcentual 2 3 24" xfId="2246" xr:uid="{00000000-0005-0000-0000-0000C7080000}"/>
    <cellStyle name="Porcentual 2 3 25" xfId="2247" xr:uid="{00000000-0005-0000-0000-0000C8080000}"/>
    <cellStyle name="Porcentual 2 3 26" xfId="2248" xr:uid="{00000000-0005-0000-0000-0000C9080000}"/>
    <cellStyle name="Porcentual 2 3 27" xfId="2249" xr:uid="{00000000-0005-0000-0000-0000CA080000}"/>
    <cellStyle name="Porcentual 2 3 28" xfId="2250" xr:uid="{00000000-0005-0000-0000-0000CB080000}"/>
    <cellStyle name="Porcentual 2 3 29" xfId="2251" xr:uid="{00000000-0005-0000-0000-0000CC080000}"/>
    <cellStyle name="Porcentual 2 3 3" xfId="2252" xr:uid="{00000000-0005-0000-0000-0000CD080000}"/>
    <cellStyle name="Porcentual 2 3 30" xfId="2253" xr:uid="{00000000-0005-0000-0000-0000CE080000}"/>
    <cellStyle name="Porcentual 2 3 31" xfId="2254" xr:uid="{00000000-0005-0000-0000-0000CF080000}"/>
    <cellStyle name="Porcentual 2 3 32" xfId="2255" xr:uid="{00000000-0005-0000-0000-0000D0080000}"/>
    <cellStyle name="Porcentual 2 3 33" xfId="2256" xr:uid="{00000000-0005-0000-0000-0000D1080000}"/>
    <cellStyle name="Porcentual 2 3 34" xfId="2257" xr:uid="{00000000-0005-0000-0000-0000D2080000}"/>
    <cellStyle name="Porcentual 2 3 35" xfId="2258" xr:uid="{00000000-0005-0000-0000-0000D3080000}"/>
    <cellStyle name="Porcentual 2 3 36" xfId="2259" xr:uid="{00000000-0005-0000-0000-0000D4080000}"/>
    <cellStyle name="Porcentual 2 3 37" xfId="2260" xr:uid="{00000000-0005-0000-0000-0000D5080000}"/>
    <cellStyle name="Porcentual 2 3 38" xfId="2261" xr:uid="{00000000-0005-0000-0000-0000D6080000}"/>
    <cellStyle name="Porcentual 2 3 39" xfId="2262" xr:uid="{00000000-0005-0000-0000-0000D7080000}"/>
    <cellStyle name="Porcentual 2 3 4" xfId="2263" xr:uid="{00000000-0005-0000-0000-0000D8080000}"/>
    <cellStyle name="Porcentual 2 3 40" xfId="2264" xr:uid="{00000000-0005-0000-0000-0000D9080000}"/>
    <cellStyle name="Porcentual 2 3 41" xfId="2265" xr:uid="{00000000-0005-0000-0000-0000DA080000}"/>
    <cellStyle name="Porcentual 2 3 42" xfId="2266" xr:uid="{00000000-0005-0000-0000-0000DB080000}"/>
    <cellStyle name="Porcentual 2 3 43" xfId="2267" xr:uid="{00000000-0005-0000-0000-0000DC080000}"/>
    <cellStyle name="Porcentual 2 3 44" xfId="2268" xr:uid="{00000000-0005-0000-0000-0000DD080000}"/>
    <cellStyle name="Porcentual 2 3 45" xfId="2269" xr:uid="{00000000-0005-0000-0000-0000DE080000}"/>
    <cellStyle name="Porcentual 2 3 46" xfId="2270" xr:uid="{00000000-0005-0000-0000-0000DF080000}"/>
    <cellStyle name="Porcentual 2 3 47" xfId="2271" xr:uid="{00000000-0005-0000-0000-0000E0080000}"/>
    <cellStyle name="Porcentual 2 3 48" xfId="2272" xr:uid="{00000000-0005-0000-0000-0000E1080000}"/>
    <cellStyle name="Porcentual 2 3 49" xfId="2273" xr:uid="{00000000-0005-0000-0000-0000E2080000}"/>
    <cellStyle name="Porcentual 2 3 5" xfId="2274" xr:uid="{00000000-0005-0000-0000-0000E3080000}"/>
    <cellStyle name="Porcentual 2 3 50" xfId="2275" xr:uid="{00000000-0005-0000-0000-0000E4080000}"/>
    <cellStyle name="Porcentual 2 3 51" xfId="2276" xr:uid="{00000000-0005-0000-0000-0000E5080000}"/>
    <cellStyle name="Porcentual 2 3 52" xfId="2277" xr:uid="{00000000-0005-0000-0000-0000E6080000}"/>
    <cellStyle name="Porcentual 2 3 53" xfId="2278" xr:uid="{00000000-0005-0000-0000-0000E7080000}"/>
    <cellStyle name="Porcentual 2 3 54" xfId="2279" xr:uid="{00000000-0005-0000-0000-0000E8080000}"/>
    <cellStyle name="Porcentual 2 3 55" xfId="2280" xr:uid="{00000000-0005-0000-0000-0000E9080000}"/>
    <cellStyle name="Porcentual 2 3 56" xfId="2281" xr:uid="{00000000-0005-0000-0000-0000EA080000}"/>
    <cellStyle name="Porcentual 2 3 57" xfId="2282" xr:uid="{00000000-0005-0000-0000-0000EB080000}"/>
    <cellStyle name="Porcentual 2 3 58" xfId="2283" xr:uid="{00000000-0005-0000-0000-0000EC080000}"/>
    <cellStyle name="Porcentual 2 3 59" xfId="2284" xr:uid="{00000000-0005-0000-0000-0000ED080000}"/>
    <cellStyle name="Porcentual 2 3 6" xfId="2285" xr:uid="{00000000-0005-0000-0000-0000EE080000}"/>
    <cellStyle name="Porcentual 2 3 60" xfId="2286" xr:uid="{00000000-0005-0000-0000-0000EF080000}"/>
    <cellStyle name="Porcentual 2 3 61" xfId="2287" xr:uid="{00000000-0005-0000-0000-0000F0080000}"/>
    <cellStyle name="Porcentual 2 3 62" xfId="2288" xr:uid="{00000000-0005-0000-0000-0000F1080000}"/>
    <cellStyle name="Porcentual 2 3 63" xfId="2289" xr:uid="{00000000-0005-0000-0000-0000F2080000}"/>
    <cellStyle name="Porcentual 2 3 64" xfId="2290" xr:uid="{00000000-0005-0000-0000-0000F3080000}"/>
    <cellStyle name="Porcentual 2 3 65" xfId="2291" xr:uid="{00000000-0005-0000-0000-0000F4080000}"/>
    <cellStyle name="Porcentual 2 3 66" xfId="2292" xr:uid="{00000000-0005-0000-0000-0000F5080000}"/>
    <cellStyle name="Porcentual 2 3 7" xfId="2293" xr:uid="{00000000-0005-0000-0000-0000F6080000}"/>
    <cellStyle name="Porcentual 2 3 8" xfId="2294" xr:uid="{00000000-0005-0000-0000-0000F7080000}"/>
    <cellStyle name="Porcentual 2 3 9" xfId="2295" xr:uid="{00000000-0005-0000-0000-0000F8080000}"/>
    <cellStyle name="Porcentual 2 4" xfId="2296" xr:uid="{00000000-0005-0000-0000-0000F9080000}"/>
  </cellStyles>
  <dxfs count="0"/>
  <tableStyles count="1" defaultTableStyle="TableStyleMedium2" defaultPivotStyle="PivotStyleLight16">
    <tableStyle name="Invisible" pivot="0" table="0" count="0" xr9:uid="{8DB0A751-80A4-44C5-ACD8-9A6D9192631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9525</xdr:rowOff>
    </xdr:from>
    <xdr:to>
      <xdr:col>1</xdr:col>
      <xdr:colOff>133350</xdr:colOff>
      <xdr:row>6</xdr:row>
      <xdr:rowOff>219075</xdr:rowOff>
    </xdr:to>
    <xdr:pic>
      <xdr:nvPicPr>
        <xdr:cNvPr id="116285" name="Picture 1" descr="logo_habitat_bn chiqui">
          <a:extLst>
            <a:ext uri="{FF2B5EF4-FFF2-40B4-BE49-F238E27FC236}">
              <a16:creationId xmlns:a16="http://schemas.microsoft.com/office/drawing/2014/main" id="{00000000-0008-0000-0000-00003DC6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304800</xdr:colOff>
      <xdr:row>4</xdr:row>
      <xdr:rowOff>133350</xdr:rowOff>
    </xdr:from>
    <xdr:to>
      <xdr:col>11</xdr:col>
      <xdr:colOff>485775</xdr:colOff>
      <xdr:row>7</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390525"/>
          <a:ext cx="94297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209550</xdr:colOff>
      <xdr:row>1</xdr:row>
      <xdr:rowOff>76201</xdr:rowOff>
    </xdr:from>
    <xdr:to>
      <xdr:col>8</xdr:col>
      <xdr:colOff>495300</xdr:colOff>
      <xdr:row>3</xdr:row>
      <xdr:rowOff>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6286500" y="238126"/>
          <a:ext cx="1000125" cy="2857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104775</xdr:colOff>
      <xdr:row>0</xdr:row>
      <xdr:rowOff>85725</xdr:rowOff>
    </xdr:from>
    <xdr:to>
      <xdr:col>1</xdr:col>
      <xdr:colOff>333375</xdr:colOff>
      <xdr:row>6</xdr:row>
      <xdr:rowOff>57150</xdr:rowOff>
    </xdr:to>
    <xdr:pic>
      <xdr:nvPicPr>
        <xdr:cNvPr id="145431" name="Picture 1" descr="logo_habitat_bn chiqui">
          <a:extLst>
            <a:ext uri="{FF2B5EF4-FFF2-40B4-BE49-F238E27FC236}">
              <a16:creationId xmlns:a16="http://schemas.microsoft.com/office/drawing/2014/main" id="{00000000-0008-0000-0900-00001738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85725"/>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209551</xdr:colOff>
      <xdr:row>1</xdr:row>
      <xdr:rowOff>76201</xdr:rowOff>
    </xdr:from>
    <xdr:to>
      <xdr:col>8</xdr:col>
      <xdr:colOff>600076</xdr:colOff>
      <xdr:row>2</xdr:row>
      <xdr:rowOff>66676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334126" y="238126"/>
          <a:ext cx="1104900" cy="1714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0</xdr:row>
      <xdr:rowOff>123825</xdr:rowOff>
    </xdr:from>
    <xdr:to>
      <xdr:col>1</xdr:col>
      <xdr:colOff>352425</xdr:colOff>
      <xdr:row>6</xdr:row>
      <xdr:rowOff>95250</xdr:rowOff>
    </xdr:to>
    <xdr:pic>
      <xdr:nvPicPr>
        <xdr:cNvPr id="148489" name="Picture 1" descr="logo_habitat_bn chiqui">
          <a:extLst>
            <a:ext uri="{FF2B5EF4-FFF2-40B4-BE49-F238E27FC236}">
              <a16:creationId xmlns:a16="http://schemas.microsoft.com/office/drawing/2014/main" id="{00000000-0008-0000-0A00-00000944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23825"/>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209550</xdr:colOff>
      <xdr:row>1</xdr:row>
      <xdr:rowOff>76200</xdr:rowOff>
    </xdr:from>
    <xdr:to>
      <xdr:col>8</xdr:col>
      <xdr:colOff>762000</xdr:colOff>
      <xdr:row>2</xdr:row>
      <xdr:rowOff>133350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334125" y="238125"/>
          <a:ext cx="1266825" cy="238125"/>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0</xdr:row>
      <xdr:rowOff>123825</xdr:rowOff>
    </xdr:from>
    <xdr:to>
      <xdr:col>1</xdr:col>
      <xdr:colOff>352425</xdr:colOff>
      <xdr:row>6</xdr:row>
      <xdr:rowOff>95250</xdr:rowOff>
    </xdr:to>
    <xdr:pic>
      <xdr:nvPicPr>
        <xdr:cNvPr id="136173" name="Picture 1" descr="logo_habitat_bn chiqui">
          <a:extLst>
            <a:ext uri="{FF2B5EF4-FFF2-40B4-BE49-F238E27FC236}">
              <a16:creationId xmlns:a16="http://schemas.microsoft.com/office/drawing/2014/main" id="{00000000-0008-0000-0B00-0000ED1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23825"/>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19050</xdr:rowOff>
    </xdr:from>
    <xdr:to>
      <xdr:col>0</xdr:col>
      <xdr:colOff>819150</xdr:colOff>
      <xdr:row>5</xdr:row>
      <xdr:rowOff>76200</xdr:rowOff>
    </xdr:to>
    <xdr:pic>
      <xdr:nvPicPr>
        <xdr:cNvPr id="140151" name="Picture 1" descr="logo_habitat_bn chiqui">
          <a:extLst>
            <a:ext uri="{FF2B5EF4-FFF2-40B4-BE49-F238E27FC236}">
              <a16:creationId xmlns:a16="http://schemas.microsoft.com/office/drawing/2014/main" id="{00000000-0008-0000-0100-00007723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9050"/>
          <a:ext cx="7429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7867651</xdr:colOff>
      <xdr:row>0</xdr:row>
      <xdr:rowOff>95250</xdr:rowOff>
    </xdr:from>
    <xdr:to>
      <xdr:col>1</xdr:col>
      <xdr:colOff>8858251</xdr:colOff>
      <xdr:row>2</xdr:row>
      <xdr:rowOff>9525</xdr:rowOff>
    </xdr:to>
    <xdr:sp macro="" textlink="">
      <xdr:nvSpPr>
        <xdr:cNvPr id="4" name="1 Rectángulo redondeado">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9525001" y="95250"/>
          <a:ext cx="990600" cy="238125"/>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1</xdr:col>
      <xdr:colOff>7915275</xdr:colOff>
      <xdr:row>2</xdr:row>
      <xdr:rowOff>66675</xdr:rowOff>
    </xdr:from>
    <xdr:to>
      <xdr:col>1</xdr:col>
      <xdr:colOff>8858250</xdr:colOff>
      <xdr:row>5</xdr:row>
      <xdr:rowOff>66675</xdr:rowOff>
    </xdr:to>
    <xdr:pic>
      <xdr:nvPicPr>
        <xdr:cNvPr id="5" name="Picture 2">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72625" y="390525"/>
          <a:ext cx="94297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180975</xdr:colOff>
      <xdr:row>1</xdr:row>
      <xdr:rowOff>76199</xdr:rowOff>
    </xdr:from>
    <xdr:to>
      <xdr:col>8</xdr:col>
      <xdr:colOff>447675</xdr:colOff>
      <xdr:row>3</xdr:row>
      <xdr:rowOff>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257925" y="238124"/>
          <a:ext cx="981075" cy="285751"/>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0</xdr:row>
      <xdr:rowOff>0</xdr:rowOff>
    </xdr:from>
    <xdr:to>
      <xdr:col>1</xdr:col>
      <xdr:colOff>228600</xdr:colOff>
      <xdr:row>5</xdr:row>
      <xdr:rowOff>152400</xdr:rowOff>
    </xdr:to>
    <xdr:pic>
      <xdr:nvPicPr>
        <xdr:cNvPr id="146448" name="Picture 1" descr="logo_habitat_bn chiqui">
          <a:extLst>
            <a:ext uri="{FF2B5EF4-FFF2-40B4-BE49-F238E27FC236}">
              <a16:creationId xmlns:a16="http://schemas.microsoft.com/office/drawing/2014/main" id="{00000000-0008-0000-0200-0000103C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209551</xdr:colOff>
      <xdr:row>1</xdr:row>
      <xdr:rowOff>76201</xdr:rowOff>
    </xdr:from>
    <xdr:to>
      <xdr:col>8</xdr:col>
      <xdr:colOff>495300</xdr:colOff>
      <xdr:row>2</xdr:row>
      <xdr:rowOff>142875</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286501" y="238126"/>
          <a:ext cx="1000124" cy="247649"/>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304800</xdr:colOff>
      <xdr:row>7</xdr:row>
      <xdr:rowOff>180975</xdr:rowOff>
    </xdr:to>
    <xdr:pic>
      <xdr:nvPicPr>
        <xdr:cNvPr id="140377" name="Picture 1" descr="logo_habitat_bn chiqui">
          <a:extLst>
            <a:ext uri="{FF2B5EF4-FFF2-40B4-BE49-F238E27FC236}">
              <a16:creationId xmlns:a16="http://schemas.microsoft.com/office/drawing/2014/main" id="{00000000-0008-0000-0300-00005924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209550</xdr:colOff>
      <xdr:row>1</xdr:row>
      <xdr:rowOff>76201</xdr:rowOff>
    </xdr:from>
    <xdr:to>
      <xdr:col>8</xdr:col>
      <xdr:colOff>495300</xdr:colOff>
      <xdr:row>3</xdr:row>
      <xdr:rowOff>38101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286500" y="238126"/>
          <a:ext cx="1000125" cy="3238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304800</xdr:colOff>
      <xdr:row>7</xdr:row>
      <xdr:rowOff>180975</xdr:rowOff>
    </xdr:to>
    <xdr:pic>
      <xdr:nvPicPr>
        <xdr:cNvPr id="141397" name="Picture 1" descr="logo_habitat_bn chiqui">
          <a:extLst>
            <a:ext uri="{FF2B5EF4-FFF2-40B4-BE49-F238E27FC236}">
              <a16:creationId xmlns:a16="http://schemas.microsoft.com/office/drawing/2014/main" id="{00000000-0008-0000-0400-00005528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209551</xdr:colOff>
      <xdr:row>1</xdr:row>
      <xdr:rowOff>76201</xdr:rowOff>
    </xdr:from>
    <xdr:to>
      <xdr:col>8</xdr:col>
      <xdr:colOff>504826</xdr:colOff>
      <xdr:row>2</xdr:row>
      <xdr:rowOff>104776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857876" y="238126"/>
          <a:ext cx="1009650" cy="2095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352425</xdr:colOff>
      <xdr:row>7</xdr:row>
      <xdr:rowOff>180975</xdr:rowOff>
    </xdr:to>
    <xdr:pic>
      <xdr:nvPicPr>
        <xdr:cNvPr id="149510" name="Picture 1" descr="logo_habitat_bn chiqui">
          <a:extLst>
            <a:ext uri="{FF2B5EF4-FFF2-40B4-BE49-F238E27FC236}">
              <a16:creationId xmlns:a16="http://schemas.microsoft.com/office/drawing/2014/main" id="{00000000-0008-0000-0500-00000648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209550</xdr:colOff>
      <xdr:row>1</xdr:row>
      <xdr:rowOff>76201</xdr:rowOff>
    </xdr:from>
    <xdr:to>
      <xdr:col>8</xdr:col>
      <xdr:colOff>533400</xdr:colOff>
      <xdr:row>2</xdr:row>
      <xdr:rowOff>104776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857875" y="238126"/>
          <a:ext cx="1038225" cy="2095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352425</xdr:colOff>
      <xdr:row>7</xdr:row>
      <xdr:rowOff>180975</xdr:rowOff>
    </xdr:to>
    <xdr:pic>
      <xdr:nvPicPr>
        <xdr:cNvPr id="142389" name="Picture 1" descr="logo_habitat_bn chiqui">
          <a:extLst>
            <a:ext uri="{FF2B5EF4-FFF2-40B4-BE49-F238E27FC236}">
              <a16:creationId xmlns:a16="http://schemas.microsoft.com/office/drawing/2014/main" id="{00000000-0008-0000-0600-0000352C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209551</xdr:colOff>
      <xdr:row>1</xdr:row>
      <xdr:rowOff>76201</xdr:rowOff>
    </xdr:from>
    <xdr:to>
      <xdr:col>8</xdr:col>
      <xdr:colOff>485776</xdr:colOff>
      <xdr:row>3</xdr:row>
      <xdr:rowOff>38101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6286501" y="238126"/>
          <a:ext cx="990600" cy="3238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95250</xdr:colOff>
      <xdr:row>1</xdr:row>
      <xdr:rowOff>9525</xdr:rowOff>
    </xdr:from>
    <xdr:to>
      <xdr:col>1</xdr:col>
      <xdr:colOff>323850</xdr:colOff>
      <xdr:row>6</xdr:row>
      <xdr:rowOff>142875</xdr:rowOff>
    </xdr:to>
    <xdr:pic>
      <xdr:nvPicPr>
        <xdr:cNvPr id="143403" name="Picture 1" descr="logo_habitat_bn chiqui">
          <a:extLst>
            <a:ext uri="{FF2B5EF4-FFF2-40B4-BE49-F238E27FC236}">
              <a16:creationId xmlns:a16="http://schemas.microsoft.com/office/drawing/2014/main" id="{00000000-0008-0000-0700-00002B30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1450"/>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209551</xdr:colOff>
      <xdr:row>1</xdr:row>
      <xdr:rowOff>76201</xdr:rowOff>
    </xdr:from>
    <xdr:to>
      <xdr:col>8</xdr:col>
      <xdr:colOff>523876</xdr:colOff>
      <xdr:row>3</xdr:row>
      <xdr:rowOff>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6286501" y="238126"/>
          <a:ext cx="1028700" cy="2857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104775</xdr:colOff>
      <xdr:row>0</xdr:row>
      <xdr:rowOff>85725</xdr:rowOff>
    </xdr:from>
    <xdr:to>
      <xdr:col>1</xdr:col>
      <xdr:colOff>333375</xdr:colOff>
      <xdr:row>6</xdr:row>
      <xdr:rowOff>57150</xdr:rowOff>
    </xdr:to>
    <xdr:pic>
      <xdr:nvPicPr>
        <xdr:cNvPr id="144415" name="Picture 1" descr="logo_habitat_bn chiqui">
          <a:extLst>
            <a:ext uri="{FF2B5EF4-FFF2-40B4-BE49-F238E27FC236}">
              <a16:creationId xmlns:a16="http://schemas.microsoft.com/office/drawing/2014/main" id="{00000000-0008-0000-0800-00001F34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85725"/>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N31"/>
  <sheetViews>
    <sheetView topLeftCell="A11" zoomScale="115" zoomScaleNormal="115" workbookViewId="0">
      <selection activeCell="C6" sqref="C6"/>
    </sheetView>
  </sheetViews>
  <sheetFormatPr baseColWidth="10" defaultColWidth="11.453125" defaultRowHeight="14" x14ac:dyDescent="0.3"/>
  <cols>
    <col min="1" max="1" width="11.453125" style="1"/>
    <col min="2" max="2" width="4.453125" style="1" customWidth="1"/>
    <col min="3" max="3" width="6.453125" style="1" customWidth="1"/>
    <col min="4" max="4" width="4.1796875" style="1" customWidth="1"/>
    <col min="5" max="6" width="6.7265625" style="1" customWidth="1"/>
    <col min="7" max="16384" width="11.453125" style="1"/>
  </cols>
  <sheetData>
    <row r="1" spans="1:14" hidden="1" x14ac:dyDescent="0.3"/>
    <row r="2" spans="1:14" hidden="1" x14ac:dyDescent="0.3"/>
    <row r="3" spans="1:14" hidden="1" x14ac:dyDescent="0.3"/>
    <row r="4" spans="1:14" ht="20.5" x14ac:dyDescent="0.45">
      <c r="A4" s="127"/>
      <c r="C4" s="2" t="s">
        <v>0</v>
      </c>
      <c r="D4" s="3"/>
      <c r="E4" s="3"/>
      <c r="F4" s="3"/>
    </row>
    <row r="5" spans="1:14" ht="15.5" x14ac:dyDescent="0.35">
      <c r="A5" s="127"/>
      <c r="C5" s="4" t="s">
        <v>125</v>
      </c>
    </row>
    <row r="6" spans="1:14" x14ac:dyDescent="0.3">
      <c r="A6" s="127"/>
    </row>
    <row r="7" spans="1:14" ht="17.5" x14ac:dyDescent="0.35">
      <c r="A7" s="127"/>
      <c r="D7" s="5" t="s">
        <v>1</v>
      </c>
    </row>
    <row r="8" spans="1:14" ht="24" customHeight="1" x14ac:dyDescent="0.35">
      <c r="D8" s="5"/>
      <c r="E8" s="6" t="s">
        <v>2</v>
      </c>
      <c r="F8" s="6"/>
    </row>
    <row r="9" spans="1:14" ht="17.5" x14ac:dyDescent="0.35">
      <c r="D9" s="5"/>
      <c r="F9" s="7" t="s">
        <v>3</v>
      </c>
    </row>
    <row r="10" spans="1:14" ht="17.5" x14ac:dyDescent="0.35">
      <c r="D10" s="5"/>
      <c r="F10" s="21" t="s">
        <v>4</v>
      </c>
      <c r="G10" s="22" t="s">
        <v>5</v>
      </c>
      <c r="H10" s="23"/>
      <c r="I10" s="23"/>
      <c r="J10" s="23"/>
      <c r="K10" s="23"/>
      <c r="L10" s="23"/>
      <c r="M10" s="23"/>
      <c r="N10" s="23"/>
    </row>
    <row r="11" spans="1:14" ht="14.5" x14ac:dyDescent="0.35">
      <c r="F11" s="23"/>
      <c r="G11" s="24" t="s">
        <v>6</v>
      </c>
      <c r="H11" s="46" t="s">
        <v>7</v>
      </c>
      <c r="I11" s="23"/>
      <c r="J11" s="23"/>
      <c r="K11" s="23"/>
      <c r="L11" s="23"/>
      <c r="M11" s="23"/>
      <c r="N11" s="23"/>
    </row>
    <row r="12" spans="1:14" ht="14.5" x14ac:dyDescent="0.35">
      <c r="F12" s="23"/>
      <c r="G12" s="25" t="s">
        <v>8</v>
      </c>
      <c r="H12" s="46" t="s">
        <v>9</v>
      </c>
      <c r="I12" s="23"/>
      <c r="J12" s="23"/>
      <c r="K12" s="23"/>
      <c r="L12" s="23"/>
      <c r="M12" s="23"/>
      <c r="N12" s="23"/>
    </row>
    <row r="13" spans="1:14" ht="14.5" x14ac:dyDescent="0.35">
      <c r="F13" s="23"/>
      <c r="G13" s="25" t="s">
        <v>10</v>
      </c>
      <c r="H13" s="46" t="s">
        <v>11</v>
      </c>
      <c r="I13" s="23"/>
      <c r="J13" s="23"/>
      <c r="K13" s="23"/>
      <c r="L13" s="23"/>
      <c r="M13" s="23"/>
      <c r="N13" s="23"/>
    </row>
    <row r="14" spans="1:14" ht="14.5" x14ac:dyDescent="0.35">
      <c r="F14" s="23"/>
      <c r="G14" s="25" t="s">
        <v>12</v>
      </c>
      <c r="H14" s="46" t="s">
        <v>13</v>
      </c>
      <c r="I14" s="23"/>
      <c r="J14" s="23"/>
      <c r="K14" s="23"/>
      <c r="L14" s="23"/>
      <c r="M14" s="23"/>
      <c r="N14" s="23"/>
    </row>
    <row r="15" spans="1:14" ht="14.5" x14ac:dyDescent="0.35">
      <c r="F15" s="23"/>
      <c r="G15" s="25" t="s">
        <v>14</v>
      </c>
      <c r="H15" s="46" t="s">
        <v>15</v>
      </c>
      <c r="I15" s="23"/>
      <c r="J15" s="23"/>
      <c r="K15" s="23"/>
      <c r="L15" s="23"/>
      <c r="M15" s="23"/>
      <c r="N15" s="23"/>
    </row>
    <row r="16" spans="1:14" x14ac:dyDescent="0.3">
      <c r="F16" s="21" t="s">
        <v>16</v>
      </c>
      <c r="G16" s="22" t="s">
        <v>17</v>
      </c>
      <c r="H16" s="24"/>
      <c r="I16" s="23"/>
      <c r="J16" s="23"/>
      <c r="K16" s="23"/>
      <c r="L16" s="23"/>
      <c r="M16" s="23"/>
      <c r="N16" s="23"/>
    </row>
    <row r="17" spans="6:14" ht="14.5" x14ac:dyDescent="0.35">
      <c r="F17" s="23"/>
      <c r="G17" s="25" t="s">
        <v>18</v>
      </c>
      <c r="H17" s="46" t="s">
        <v>7</v>
      </c>
      <c r="I17" s="23"/>
      <c r="J17" s="23"/>
      <c r="K17" s="23"/>
      <c r="L17" s="23"/>
      <c r="M17" s="23"/>
      <c r="N17" s="23"/>
    </row>
    <row r="18" spans="6:14" ht="14.5" x14ac:dyDescent="0.35">
      <c r="F18" s="23"/>
      <c r="G18" s="47" t="s">
        <v>19</v>
      </c>
      <c r="H18" s="46" t="s">
        <v>9</v>
      </c>
      <c r="I18" s="23"/>
      <c r="J18" s="23"/>
      <c r="K18" s="23"/>
      <c r="L18" s="23"/>
      <c r="M18" s="23"/>
      <c r="N18" s="23"/>
    </row>
    <row r="19" spans="6:14" ht="14.5" x14ac:dyDescent="0.35">
      <c r="F19" s="23"/>
      <c r="G19" s="47" t="s">
        <v>20</v>
      </c>
      <c r="H19" s="46" t="s">
        <v>11</v>
      </c>
      <c r="I19" s="23"/>
      <c r="J19" s="23"/>
      <c r="K19" s="23"/>
      <c r="L19" s="23"/>
      <c r="M19" s="23"/>
      <c r="N19" s="23"/>
    </row>
    <row r="20" spans="6:14" ht="14.5" x14ac:dyDescent="0.35">
      <c r="F20" s="23"/>
      <c r="G20" s="47" t="s">
        <v>21</v>
      </c>
      <c r="H20" s="46" t="s">
        <v>13</v>
      </c>
      <c r="I20" s="23"/>
      <c r="J20" s="23"/>
      <c r="K20" s="23"/>
      <c r="L20" s="23"/>
      <c r="M20" s="23"/>
      <c r="N20" s="23"/>
    </row>
    <row r="21" spans="6:14" ht="14.5" x14ac:dyDescent="0.35">
      <c r="F21" s="23"/>
      <c r="G21" s="47" t="s">
        <v>22</v>
      </c>
      <c r="H21" s="46" t="s">
        <v>15</v>
      </c>
      <c r="I21" s="23"/>
      <c r="J21" s="23"/>
      <c r="K21" s="23"/>
      <c r="L21" s="23"/>
      <c r="M21" s="23"/>
      <c r="N21" s="23"/>
    </row>
    <row r="22" spans="6:14" ht="14.5" x14ac:dyDescent="0.35">
      <c r="F22" s="23"/>
      <c r="G22" s="47"/>
      <c r="H22" s="46"/>
      <c r="I22" s="23"/>
      <c r="J22" s="23"/>
      <c r="K22" s="23"/>
      <c r="L22" s="23"/>
      <c r="M22" s="23"/>
    </row>
    <row r="23" spans="6:14" x14ac:dyDescent="0.3">
      <c r="F23" s="21"/>
      <c r="G23" s="22"/>
      <c r="H23" s="24"/>
    </row>
    <row r="24" spans="6:14" x14ac:dyDescent="0.3">
      <c r="F24" s="85"/>
    </row>
    <row r="25" spans="6:14" x14ac:dyDescent="0.3">
      <c r="F25" s="85"/>
      <c r="G25" s="85"/>
    </row>
    <row r="26" spans="6:14" ht="14.5" x14ac:dyDescent="0.35">
      <c r="G26" s="86"/>
      <c r="H26" s="87"/>
    </row>
    <row r="27" spans="6:14" ht="14.5" x14ac:dyDescent="0.35">
      <c r="G27" s="86"/>
      <c r="H27" s="86"/>
    </row>
    <row r="28" spans="6:14" ht="14.5" x14ac:dyDescent="0.35">
      <c r="G28" s="86"/>
      <c r="H28" s="86"/>
    </row>
    <row r="29" spans="6:14" x14ac:dyDescent="0.3">
      <c r="F29" s="88"/>
      <c r="G29" s="85"/>
      <c r="H29" s="87"/>
    </row>
    <row r="30" spans="6:14" ht="14.5" x14ac:dyDescent="0.35">
      <c r="G30" s="86"/>
      <c r="H30" s="86"/>
    </row>
    <row r="31" spans="6:14" ht="14.5" x14ac:dyDescent="0.35">
      <c r="G31" s="86"/>
      <c r="H31" s="86"/>
    </row>
  </sheetData>
  <mergeCells count="1">
    <mergeCell ref="A4:A7"/>
  </mergeCells>
  <hyperlinks>
    <hyperlink ref="G11" location="'Cuadro 1'!A1" display="Cuadro 1" xr:uid="{00000000-0004-0000-0000-000000000000}"/>
    <hyperlink ref="G17" location="'Cuadro 6'!A1" display="Cuadro 6" xr:uid="{00000000-0004-0000-0000-000001000000}"/>
    <hyperlink ref="G12" location="'Cuadro 2'!A1" display="Cuadro 2" xr:uid="{00000000-0004-0000-0000-000002000000}"/>
    <hyperlink ref="G13" location="'Cuadro 3'!A1" display="Cuadro 3" xr:uid="{00000000-0004-0000-0000-000003000000}"/>
    <hyperlink ref="G14" location="'Cuadro 4'!A1" display="Cuadro 4" xr:uid="{00000000-0004-0000-0000-000004000000}"/>
    <hyperlink ref="G15" location="'Cuadro 5'!A1" display="Cuadro 5" xr:uid="{00000000-0004-0000-0000-000005000000}"/>
    <hyperlink ref="G18" location="'Cuadro 7'!A1" display="Cuadro 7" xr:uid="{00000000-0004-0000-0000-000006000000}"/>
    <hyperlink ref="G19" location="'Cuadro 8'!A1" display="Cuadro 8" xr:uid="{00000000-0004-0000-0000-000007000000}"/>
    <hyperlink ref="G20" location="'Cuadro 9'!A1" display="Cuadro 9" xr:uid="{00000000-0004-0000-0000-000008000000}"/>
    <hyperlink ref="G21" location="'Cuadro 10'!A1" display="Cuadro 10" xr:uid="{00000000-0004-0000-0000-000009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J60"/>
  <sheetViews>
    <sheetView showGridLines="0" topLeftCell="A4" zoomScale="85" zoomScaleNormal="85" workbookViewId="0">
      <pane xSplit="2" ySplit="10" topLeftCell="C14" activePane="bottomRight" state="frozen"/>
      <selection activeCell="A44" sqref="A44:A46"/>
      <selection pane="topRight" activeCell="A44" sqref="A44:A46"/>
      <selection pane="bottomLeft" activeCell="A44" sqref="A44:A46"/>
      <selection pane="bottomRight" activeCell="F41" sqref="F14:F41"/>
    </sheetView>
  </sheetViews>
  <sheetFormatPr baseColWidth="10" defaultColWidth="11.453125" defaultRowHeight="14" x14ac:dyDescent="0.3"/>
  <cols>
    <col min="1" max="2" width="11.7265625" style="17" customWidth="1"/>
    <col min="3" max="3" width="17.81640625" style="17" customWidth="1"/>
    <col min="4" max="5" width="10.7265625" style="17" customWidth="1"/>
    <col min="6" max="6" width="17.7265625" style="17" customWidth="1"/>
    <col min="7" max="8" width="10.7265625" style="17" customWidth="1"/>
    <col min="9" max="9" width="12.26953125" style="17" customWidth="1"/>
    <col min="10" max="16384" width="11.453125" style="17"/>
  </cols>
  <sheetData>
    <row r="1" spans="1:9" s="12" customFormat="1" ht="13" x14ac:dyDescent="0.3">
      <c r="A1" s="9"/>
      <c r="B1" s="10"/>
      <c r="C1" s="10"/>
      <c r="D1" s="10"/>
      <c r="E1" s="10"/>
      <c r="F1" s="10"/>
      <c r="G1" s="10"/>
      <c r="H1" s="10"/>
      <c r="I1" s="11"/>
    </row>
    <row r="2" spans="1:9" s="12" customFormat="1" x14ac:dyDescent="0.3">
      <c r="A2" s="155" t="s">
        <v>82</v>
      </c>
      <c r="B2" s="156"/>
      <c r="C2" s="156"/>
      <c r="D2" s="156"/>
      <c r="E2" s="156"/>
      <c r="F2" s="156"/>
      <c r="G2" s="156"/>
      <c r="H2" s="156"/>
      <c r="I2" s="13"/>
    </row>
    <row r="3" spans="1:9" s="12" customFormat="1" x14ac:dyDescent="0.3">
      <c r="A3" s="155" t="s">
        <v>83</v>
      </c>
      <c r="B3" s="156"/>
      <c r="C3" s="156"/>
      <c r="D3" s="156"/>
      <c r="E3" s="156"/>
      <c r="F3" s="156"/>
      <c r="G3" s="156"/>
      <c r="H3" s="156"/>
      <c r="I3" s="13"/>
    </row>
    <row r="4" spans="1:9" s="12" customFormat="1" x14ac:dyDescent="0.3">
      <c r="A4" s="155" t="s">
        <v>84</v>
      </c>
      <c r="B4" s="156"/>
      <c r="C4" s="156"/>
      <c r="D4" s="156"/>
      <c r="E4" s="156"/>
      <c r="F4" s="156"/>
      <c r="G4" s="156"/>
      <c r="H4" s="156"/>
      <c r="I4" s="13"/>
    </row>
    <row r="5" spans="1:9" s="12" customFormat="1" x14ac:dyDescent="0.3">
      <c r="A5" s="155" t="s">
        <v>85</v>
      </c>
      <c r="B5" s="156"/>
      <c r="C5" s="156"/>
      <c r="D5" s="156"/>
      <c r="E5" s="156"/>
      <c r="F5" s="156"/>
      <c r="G5" s="156"/>
      <c r="H5" s="156"/>
      <c r="I5" s="13"/>
    </row>
    <row r="6" spans="1:9" s="12" customFormat="1" x14ac:dyDescent="0.3">
      <c r="A6" s="14"/>
      <c r="B6" s="15"/>
      <c r="C6" s="15"/>
      <c r="D6" s="15"/>
      <c r="E6" s="15"/>
      <c r="F6" s="15"/>
      <c r="G6" s="15"/>
      <c r="H6" s="15"/>
      <c r="I6" s="13"/>
    </row>
    <row r="7" spans="1:9" s="12" customFormat="1" x14ac:dyDescent="0.3">
      <c r="A7" s="152" t="s">
        <v>86</v>
      </c>
      <c r="B7" s="153"/>
      <c r="C7" s="153"/>
      <c r="D7" s="153"/>
      <c r="E7" s="153"/>
      <c r="F7" s="153"/>
      <c r="G7" s="153"/>
      <c r="H7" s="153"/>
      <c r="I7" s="13"/>
    </row>
    <row r="8" spans="1:9" x14ac:dyDescent="0.3">
      <c r="A8" s="152" t="s">
        <v>121</v>
      </c>
      <c r="B8" s="153"/>
      <c r="C8" s="153"/>
      <c r="D8" s="153"/>
      <c r="E8" s="153"/>
      <c r="F8" s="153"/>
      <c r="G8" s="153"/>
      <c r="H8" s="153"/>
      <c r="I8" s="166"/>
    </row>
    <row r="9" spans="1:9" x14ac:dyDescent="0.3">
      <c r="A9" s="155" t="s">
        <v>126</v>
      </c>
      <c r="B9" s="156"/>
      <c r="C9" s="156"/>
      <c r="D9" s="156"/>
      <c r="E9" s="156"/>
      <c r="F9" s="156"/>
      <c r="G9" s="156"/>
      <c r="H9" s="156"/>
      <c r="I9" s="16"/>
    </row>
    <row r="10" spans="1:9" x14ac:dyDescent="0.3">
      <c r="A10" s="18"/>
      <c r="B10" s="19"/>
      <c r="C10" s="19"/>
      <c r="D10" s="19"/>
      <c r="E10" s="19"/>
      <c r="F10" s="19"/>
      <c r="G10" s="159" t="s">
        <v>118</v>
      </c>
      <c r="H10" s="159"/>
      <c r="I10" s="160"/>
    </row>
    <row r="11" spans="1:9" ht="15" customHeight="1" x14ac:dyDescent="0.3">
      <c r="A11" s="157" t="s">
        <v>89</v>
      </c>
      <c r="B11" s="157" t="s">
        <v>90</v>
      </c>
      <c r="C11" s="161" t="s">
        <v>91</v>
      </c>
      <c r="D11" s="154"/>
      <c r="E11" s="163"/>
      <c r="F11" s="161" t="s">
        <v>92</v>
      </c>
      <c r="G11" s="154"/>
      <c r="H11" s="154"/>
      <c r="I11" s="158" t="s">
        <v>93</v>
      </c>
    </row>
    <row r="12" spans="1:9" ht="15" customHeight="1" x14ac:dyDescent="0.3">
      <c r="A12" s="157"/>
      <c r="B12" s="161"/>
      <c r="C12" s="157" t="s">
        <v>122</v>
      </c>
      <c r="D12" s="154" t="s">
        <v>95</v>
      </c>
      <c r="E12" s="154"/>
      <c r="F12" s="157" t="s">
        <v>122</v>
      </c>
      <c r="G12" s="154" t="s">
        <v>95</v>
      </c>
      <c r="H12" s="154"/>
      <c r="I12" s="162"/>
    </row>
    <row r="13" spans="1:9" x14ac:dyDescent="0.3">
      <c r="A13" s="158"/>
      <c r="B13" s="171"/>
      <c r="C13" s="158"/>
      <c r="D13" s="48" t="s">
        <v>96</v>
      </c>
      <c r="E13" s="49" t="s">
        <v>97</v>
      </c>
      <c r="F13" s="158"/>
      <c r="G13" s="48" t="s">
        <v>96</v>
      </c>
      <c r="H13" s="49" t="s">
        <v>97</v>
      </c>
      <c r="I13" s="162"/>
    </row>
    <row r="14" spans="1:9" x14ac:dyDescent="0.3">
      <c r="A14" s="165">
        <v>2015</v>
      </c>
      <c r="B14" s="54" t="s">
        <v>98</v>
      </c>
      <c r="C14" s="51">
        <v>1376806</v>
      </c>
      <c r="D14" s="52"/>
      <c r="E14" s="52"/>
      <c r="F14" s="67">
        <v>513726</v>
      </c>
      <c r="G14" s="52"/>
      <c r="H14" s="52"/>
      <c r="I14" s="52">
        <v>44.366118539059897</v>
      </c>
    </row>
    <row r="15" spans="1:9" x14ac:dyDescent="0.3">
      <c r="A15" s="165"/>
      <c r="B15" s="54" t="s">
        <v>99</v>
      </c>
      <c r="C15" s="51">
        <v>1469890</v>
      </c>
      <c r="D15" s="52">
        <v>5.126454116096042</v>
      </c>
      <c r="E15" s="52"/>
      <c r="F15" s="67">
        <v>543038</v>
      </c>
      <c r="G15" s="52">
        <v>3.6108320506452003</v>
      </c>
      <c r="H15" s="52"/>
      <c r="I15" s="52">
        <v>43.726486309650269</v>
      </c>
    </row>
    <row r="16" spans="1:9" x14ac:dyDescent="0.3">
      <c r="A16" s="165"/>
      <c r="B16" s="54" t="s">
        <v>100</v>
      </c>
      <c r="C16" s="51">
        <v>1779941</v>
      </c>
      <c r="D16" s="52">
        <v>10.773006988536693</v>
      </c>
      <c r="E16" s="52"/>
      <c r="F16" s="67">
        <v>609364</v>
      </c>
      <c r="G16" s="52">
        <v>12.65863605776363</v>
      </c>
      <c r="H16" s="52"/>
      <c r="I16" s="52">
        <v>44.470818669330306</v>
      </c>
    </row>
    <row r="17" spans="1:9" x14ac:dyDescent="0.3">
      <c r="A17" s="165"/>
      <c r="B17" s="54" t="s">
        <v>101</v>
      </c>
      <c r="C17" s="51">
        <v>1656550</v>
      </c>
      <c r="D17" s="52">
        <v>-4.8017590863070723</v>
      </c>
      <c r="E17" s="52"/>
      <c r="F17" s="67">
        <v>563247</v>
      </c>
      <c r="G17" s="52">
        <v>-9.0437905640465885</v>
      </c>
      <c r="H17" s="52"/>
      <c r="I17" s="52">
        <v>42.489199987876177</v>
      </c>
    </row>
    <row r="18" spans="1:9" x14ac:dyDescent="0.3">
      <c r="A18" s="165">
        <v>2016</v>
      </c>
      <c r="B18" s="54" t="s">
        <v>98</v>
      </c>
      <c r="C18" s="51">
        <v>1319542</v>
      </c>
      <c r="D18" s="52">
        <v>-16.549291380137248</v>
      </c>
      <c r="E18" s="52">
        <v>-7.4865422302689382</v>
      </c>
      <c r="F18" s="67">
        <v>489601</v>
      </c>
      <c r="G18" s="52">
        <v>-10.700423392764975</v>
      </c>
      <c r="H18" s="52">
        <v>-5.1905989169731441</v>
      </c>
      <c r="I18" s="52">
        <v>45.467170166058658</v>
      </c>
    </row>
    <row r="19" spans="1:9" x14ac:dyDescent="0.3">
      <c r="A19" s="165"/>
      <c r="B19" s="54" t="s">
        <v>99</v>
      </c>
      <c r="C19" s="51">
        <v>1546776</v>
      </c>
      <c r="D19" s="52">
        <v>15.008626076924301</v>
      </c>
      <c r="E19" s="52">
        <v>1.2099738470418657</v>
      </c>
      <c r="F19" s="67">
        <v>547613</v>
      </c>
      <c r="G19" s="52">
        <v>13.520587371512477</v>
      </c>
      <c r="H19" s="52">
        <v>3.8773522639566522</v>
      </c>
      <c r="I19" s="52">
        <v>44.878893344219321</v>
      </c>
    </row>
    <row r="20" spans="1:9" x14ac:dyDescent="0.3">
      <c r="A20" s="165"/>
      <c r="B20" s="54" t="s">
        <v>100</v>
      </c>
      <c r="C20" s="51">
        <v>1594960</v>
      </c>
      <c r="D20" s="52">
        <v>-6.3751784531674787</v>
      </c>
      <c r="E20" s="52">
        <v>-14.457808830905194</v>
      </c>
      <c r="F20" s="67">
        <v>515210</v>
      </c>
      <c r="G20" s="52">
        <v>-7.6273045623504743</v>
      </c>
      <c r="H20" s="52">
        <v>-14.827381554415226</v>
      </c>
      <c r="I20" s="52">
        <v>44.278688898655425</v>
      </c>
    </row>
    <row r="21" spans="1:9" x14ac:dyDescent="0.3">
      <c r="A21" s="165"/>
      <c r="B21" s="54" t="s">
        <v>101</v>
      </c>
      <c r="C21" s="51">
        <v>1585036</v>
      </c>
      <c r="D21" s="52">
        <v>8.710119377723899</v>
      </c>
      <c r="E21" s="52">
        <v>-2.3164532813672878</v>
      </c>
      <c r="F21" s="67">
        <v>542779</v>
      </c>
      <c r="G21" s="52">
        <v>8.6680154777188534</v>
      </c>
      <c r="H21" s="52">
        <v>1.7581919576355602</v>
      </c>
      <c r="I21" s="52">
        <v>44.26153957069576</v>
      </c>
    </row>
    <row r="22" spans="1:9" x14ac:dyDescent="0.3">
      <c r="A22" s="165">
        <v>2017</v>
      </c>
      <c r="B22" s="54" t="s">
        <v>98</v>
      </c>
      <c r="C22" s="51">
        <v>1263869</v>
      </c>
      <c r="D22" s="52">
        <v>-23.862332800680434</v>
      </c>
      <c r="E22" s="52">
        <v>-10.876761936300568</v>
      </c>
      <c r="F22" s="67">
        <v>426801</v>
      </c>
      <c r="G22" s="52">
        <v>-22.827758831849494</v>
      </c>
      <c r="H22" s="52">
        <v>-12.061086637298089</v>
      </c>
      <c r="I22" s="52">
        <v>44.862974292097768</v>
      </c>
    </row>
    <row r="23" spans="1:9" x14ac:dyDescent="0.3">
      <c r="A23" s="165"/>
      <c r="B23" s="54" t="s">
        <v>99</v>
      </c>
      <c r="C23" s="51">
        <v>1543679</v>
      </c>
      <c r="D23" s="52">
        <v>27.571149807742088</v>
      </c>
      <c r="E23" s="52">
        <v>-1.1417287363240121</v>
      </c>
      <c r="F23" s="67">
        <v>552966</v>
      </c>
      <c r="G23" s="52">
        <v>30.478773143818984</v>
      </c>
      <c r="H23" s="52">
        <v>1.0756004073083574</v>
      </c>
      <c r="I23" s="52">
        <v>45.885498829770341</v>
      </c>
    </row>
    <row r="24" spans="1:9" x14ac:dyDescent="0.3">
      <c r="A24" s="165"/>
      <c r="B24" s="54" t="s">
        <v>100</v>
      </c>
      <c r="C24" s="51">
        <v>1828784</v>
      </c>
      <c r="D24" s="52">
        <v>21.105662671318143</v>
      </c>
      <c r="E24" s="52">
        <v>27.875239216767838</v>
      </c>
      <c r="F24" s="67">
        <v>603969</v>
      </c>
      <c r="G24" s="52">
        <v>13.820082765286074</v>
      </c>
      <c r="H24" s="52">
        <v>24.543655994927406</v>
      </c>
      <c r="I24" s="52">
        <v>43.125079037016867</v>
      </c>
    </row>
    <row r="25" spans="1:9" x14ac:dyDescent="0.3">
      <c r="A25" s="165"/>
      <c r="B25" s="54" t="s">
        <v>101</v>
      </c>
      <c r="C25" s="51">
        <v>1935692</v>
      </c>
      <c r="D25" s="52">
        <v>6.4674972632826808</v>
      </c>
      <c r="E25" s="52">
        <v>25.237252606151088</v>
      </c>
      <c r="F25" s="67">
        <v>649282</v>
      </c>
      <c r="G25" s="52">
        <v>7.5878545394360515</v>
      </c>
      <c r="H25" s="52">
        <v>23.305691063615711</v>
      </c>
      <c r="I25" s="52">
        <v>43.57888416370573</v>
      </c>
    </row>
    <row r="26" spans="1:9" x14ac:dyDescent="0.3">
      <c r="A26" s="165">
        <v>2018</v>
      </c>
      <c r="B26" s="54" t="s">
        <v>98</v>
      </c>
      <c r="C26" s="51">
        <v>1640816</v>
      </c>
      <c r="D26" s="52">
        <f t="shared" ref="D26:D49" si="0">100*(C26/C25-1)</f>
        <v>-15.233621877860736</v>
      </c>
      <c r="E26" s="52">
        <f t="shared" ref="E26:E50" si="1">100*(C26/C22-1)</f>
        <v>29.824847353641882</v>
      </c>
      <c r="F26" s="67">
        <v>557674</v>
      </c>
      <c r="G26" s="52">
        <f t="shared" ref="G26:G50" si="2">100*(F26/F25-1)</f>
        <v>-14.109123616548747</v>
      </c>
      <c r="H26" s="52">
        <f t="shared" ref="H26:H50" si="3">100*(F26/F22-1)</f>
        <v>30.663705099097704</v>
      </c>
      <c r="I26" s="52">
        <f t="shared" ref="I26:I50" si="4">100*(F26/C26)</f>
        <v>33.987601291064934</v>
      </c>
    </row>
    <row r="27" spans="1:9" x14ac:dyDescent="0.3">
      <c r="A27" s="165"/>
      <c r="B27" s="54" t="s">
        <v>99</v>
      </c>
      <c r="C27" s="51">
        <v>1911991</v>
      </c>
      <c r="D27" s="52">
        <f t="shared" si="0"/>
        <v>16.52683786603739</v>
      </c>
      <c r="E27" s="52">
        <f t="shared" si="1"/>
        <v>23.85936454405353</v>
      </c>
      <c r="F27" s="67">
        <v>679686</v>
      </c>
      <c r="G27" s="52">
        <f t="shared" si="2"/>
        <v>21.878732019064895</v>
      </c>
      <c r="H27" s="52">
        <f t="shared" si="3"/>
        <v>22.9164180076171</v>
      </c>
      <c r="I27" s="52">
        <f t="shared" si="4"/>
        <v>35.548598293611214</v>
      </c>
    </row>
    <row r="28" spans="1:9" x14ac:dyDescent="0.3">
      <c r="A28" s="165"/>
      <c r="B28" s="54" t="s">
        <v>100</v>
      </c>
      <c r="C28" s="51">
        <v>1882607</v>
      </c>
      <c r="D28" s="52">
        <f t="shared" si="0"/>
        <v>-1.5368273177018055</v>
      </c>
      <c r="E28" s="52">
        <f t="shared" si="1"/>
        <v>2.9431031767557014</v>
      </c>
      <c r="F28" s="67">
        <v>646688</v>
      </c>
      <c r="G28" s="52">
        <f t="shared" si="2"/>
        <v>-4.8548888751570596</v>
      </c>
      <c r="H28" s="52">
        <f t="shared" si="3"/>
        <v>7.0730451397339911</v>
      </c>
      <c r="I28" s="52">
        <f t="shared" si="4"/>
        <v>34.350663733854169</v>
      </c>
    </row>
    <row r="29" spans="1:9" x14ac:dyDescent="0.3">
      <c r="A29" s="165"/>
      <c r="B29" s="54" t="s">
        <v>101</v>
      </c>
      <c r="C29" s="51">
        <v>2052500</v>
      </c>
      <c r="D29" s="52">
        <f t="shared" si="0"/>
        <v>9.0243476200821515</v>
      </c>
      <c r="E29" s="52">
        <f t="shared" si="1"/>
        <v>6.0344310975093185</v>
      </c>
      <c r="F29" s="67">
        <v>701768</v>
      </c>
      <c r="G29" s="52">
        <f t="shared" si="2"/>
        <v>8.5172447919243943</v>
      </c>
      <c r="H29" s="52">
        <f t="shared" si="3"/>
        <v>8.0836986086169063</v>
      </c>
      <c r="I29" s="52">
        <f t="shared" si="4"/>
        <v>34.190889159561507</v>
      </c>
    </row>
    <row r="30" spans="1:9" x14ac:dyDescent="0.3">
      <c r="A30" s="146">
        <v>2019</v>
      </c>
      <c r="B30" s="54" t="s">
        <v>98</v>
      </c>
      <c r="C30" s="58">
        <v>1795537</v>
      </c>
      <c r="D30" s="52">
        <f t="shared" si="0"/>
        <v>-12.519512789281361</v>
      </c>
      <c r="E30" s="52">
        <f t="shared" si="1"/>
        <v>9.4295155581125556</v>
      </c>
      <c r="F30" s="67">
        <v>569301</v>
      </c>
      <c r="G30" s="52">
        <f t="shared" si="2"/>
        <v>-18.876181302082738</v>
      </c>
      <c r="H30" s="52">
        <f t="shared" si="3"/>
        <v>2.0849098218672646</v>
      </c>
      <c r="I30" s="52">
        <f t="shared" si="4"/>
        <v>31.706447708958379</v>
      </c>
    </row>
    <row r="31" spans="1:9" x14ac:dyDescent="0.3">
      <c r="A31" s="147"/>
      <c r="B31" s="54" t="s">
        <v>99</v>
      </c>
      <c r="C31" s="58">
        <v>2307358</v>
      </c>
      <c r="D31" s="52">
        <f t="shared" si="0"/>
        <v>28.505177002757385</v>
      </c>
      <c r="E31" s="52">
        <f t="shared" si="1"/>
        <v>20.678287711605336</v>
      </c>
      <c r="F31" s="67">
        <v>687501</v>
      </c>
      <c r="G31" s="52">
        <f t="shared" si="2"/>
        <v>20.762303245559032</v>
      </c>
      <c r="H31" s="52">
        <f t="shared" si="3"/>
        <v>1.1497956409283194</v>
      </c>
      <c r="I31" s="52">
        <f t="shared" si="4"/>
        <v>29.796026451031871</v>
      </c>
    </row>
    <row r="32" spans="1:9" x14ac:dyDescent="0.3">
      <c r="A32" s="147"/>
      <c r="B32" s="54" t="s">
        <v>100</v>
      </c>
      <c r="C32" s="58">
        <v>2411353</v>
      </c>
      <c r="D32" s="52">
        <f t="shared" si="0"/>
        <v>4.5071029289776465</v>
      </c>
      <c r="E32" s="52">
        <f t="shared" si="1"/>
        <v>28.085840539209727</v>
      </c>
      <c r="F32" s="67">
        <v>722384</v>
      </c>
      <c r="G32" s="52">
        <f t="shared" si="2"/>
        <v>5.0738835288966833</v>
      </c>
      <c r="H32" s="52">
        <f t="shared" si="3"/>
        <v>11.705180860012865</v>
      </c>
      <c r="I32" s="52">
        <f t="shared" si="4"/>
        <v>29.957621302231569</v>
      </c>
    </row>
    <row r="33" spans="1:9" x14ac:dyDescent="0.3">
      <c r="A33" s="148"/>
      <c r="B33" s="54" t="s">
        <v>101</v>
      </c>
      <c r="C33" s="58">
        <v>2409334</v>
      </c>
      <c r="D33" s="52">
        <f t="shared" si="0"/>
        <v>-8.3728927286874644E-2</v>
      </c>
      <c r="E33" s="52">
        <f t="shared" si="1"/>
        <v>17.385334957369068</v>
      </c>
      <c r="F33" s="67">
        <v>735278</v>
      </c>
      <c r="G33" s="52">
        <f t="shared" si="2"/>
        <v>1.7849232541141458</v>
      </c>
      <c r="H33" s="52">
        <f t="shared" si="3"/>
        <v>4.7750823634021611</v>
      </c>
      <c r="I33" s="52">
        <f t="shared" si="4"/>
        <v>30.517894156642456</v>
      </c>
    </row>
    <row r="34" spans="1:9" x14ac:dyDescent="0.3">
      <c r="A34" s="165">
        <v>2020</v>
      </c>
      <c r="B34" s="54" t="s">
        <v>98</v>
      </c>
      <c r="C34" s="51">
        <v>1963554</v>
      </c>
      <c r="D34" s="52">
        <f t="shared" si="0"/>
        <v>-18.50220849413158</v>
      </c>
      <c r="E34" s="52">
        <f t="shared" si="1"/>
        <v>9.3574791274142477</v>
      </c>
      <c r="F34" s="67">
        <v>606215</v>
      </c>
      <c r="G34" s="52">
        <f t="shared" si="2"/>
        <v>-17.552952760724516</v>
      </c>
      <c r="H34" s="52">
        <f t="shared" si="3"/>
        <v>6.4840918951486026</v>
      </c>
      <c r="I34" s="52">
        <f t="shared" si="4"/>
        <v>30.873355150915128</v>
      </c>
    </row>
    <row r="35" spans="1:9" x14ac:dyDescent="0.3">
      <c r="A35" s="165"/>
      <c r="B35" s="54" t="s">
        <v>99</v>
      </c>
      <c r="C35" s="51">
        <v>1027150</v>
      </c>
      <c r="D35" s="52">
        <f t="shared" si="0"/>
        <v>-47.689241039462118</v>
      </c>
      <c r="E35" s="52">
        <f t="shared" si="1"/>
        <v>-55.483717741243453</v>
      </c>
      <c r="F35" s="67">
        <v>341088</v>
      </c>
      <c r="G35" s="52">
        <f t="shared" si="2"/>
        <v>-43.734813556246543</v>
      </c>
      <c r="H35" s="52">
        <f t="shared" si="3"/>
        <v>-50.387272163967765</v>
      </c>
      <c r="I35" s="52">
        <f t="shared" si="4"/>
        <v>33.207223871878497</v>
      </c>
    </row>
    <row r="36" spans="1:9" x14ac:dyDescent="0.3">
      <c r="A36" s="165"/>
      <c r="B36" s="54" t="s">
        <v>100</v>
      </c>
      <c r="C36" s="51">
        <v>1731710</v>
      </c>
      <c r="D36" s="52">
        <f t="shared" si="0"/>
        <v>68.593681546025408</v>
      </c>
      <c r="E36" s="52">
        <f t="shared" si="1"/>
        <v>-28.185130920275881</v>
      </c>
      <c r="F36" s="67">
        <v>527120</v>
      </c>
      <c r="G36" s="52">
        <f t="shared" si="2"/>
        <v>54.540763673890602</v>
      </c>
      <c r="H36" s="52">
        <f t="shared" si="3"/>
        <v>-27.03049901437463</v>
      </c>
      <c r="I36" s="52">
        <f t="shared" si="4"/>
        <v>30.439276784219064</v>
      </c>
    </row>
    <row r="37" spans="1:9" x14ac:dyDescent="0.3">
      <c r="A37" s="165"/>
      <c r="B37" s="54" t="s">
        <v>101</v>
      </c>
      <c r="C37" s="51">
        <v>2360308</v>
      </c>
      <c r="D37" s="52">
        <f t="shared" si="0"/>
        <v>36.299264888462844</v>
      </c>
      <c r="E37" s="52">
        <f t="shared" si="1"/>
        <v>-2.0348361829451656</v>
      </c>
      <c r="F37" s="67">
        <v>708421</v>
      </c>
      <c r="G37" s="52">
        <f t="shared" si="2"/>
        <v>34.394634997723486</v>
      </c>
      <c r="H37" s="52">
        <f t="shared" si="3"/>
        <v>-3.652632065694883</v>
      </c>
      <c r="I37" s="52">
        <f t="shared" si="4"/>
        <v>30.013921911886076</v>
      </c>
    </row>
    <row r="38" spans="1:9" x14ac:dyDescent="0.3">
      <c r="A38" s="165">
        <v>2021</v>
      </c>
      <c r="B38" s="54" t="s">
        <v>98</v>
      </c>
      <c r="C38" s="51">
        <v>2705753</v>
      </c>
      <c r="D38" s="52">
        <f t="shared" si="0"/>
        <v>14.635589931483528</v>
      </c>
      <c r="E38" s="52">
        <f t="shared" si="1"/>
        <v>37.798756744148612</v>
      </c>
      <c r="F38" s="67">
        <v>759838</v>
      </c>
      <c r="G38" s="52">
        <f t="shared" si="2"/>
        <v>7.2579723074273739</v>
      </c>
      <c r="H38" s="52">
        <f t="shared" si="3"/>
        <v>25.341339293814901</v>
      </c>
      <c r="I38" s="52">
        <f t="shared" si="4"/>
        <v>28.082312021829043</v>
      </c>
    </row>
    <row r="39" spans="1:9" x14ac:dyDescent="0.3">
      <c r="A39" s="165"/>
      <c r="B39" s="54" t="s">
        <v>99</v>
      </c>
      <c r="C39" s="90">
        <v>2893127</v>
      </c>
      <c r="D39" s="52">
        <f t="shared" si="0"/>
        <v>6.9250223505249675</v>
      </c>
      <c r="E39" s="52">
        <f t="shared" si="1"/>
        <v>181.66548215937303</v>
      </c>
      <c r="F39" s="67">
        <v>895721</v>
      </c>
      <c r="G39" s="52">
        <f t="shared" si="2"/>
        <v>17.883154040729732</v>
      </c>
      <c r="H39" s="52">
        <f t="shared" si="3"/>
        <v>162.60701050755227</v>
      </c>
      <c r="I39" s="52">
        <f t="shared" si="4"/>
        <v>30.96030696198266</v>
      </c>
    </row>
    <row r="40" spans="1:9" x14ac:dyDescent="0.3">
      <c r="A40" s="165"/>
      <c r="B40" s="54" t="s">
        <v>100</v>
      </c>
      <c r="C40" s="90">
        <v>3210573</v>
      </c>
      <c r="D40" s="52">
        <f t="shared" si="0"/>
        <v>10.972418424770147</v>
      </c>
      <c r="E40" s="52">
        <f t="shared" si="1"/>
        <v>85.398998677607679</v>
      </c>
      <c r="F40" s="67">
        <v>1014806</v>
      </c>
      <c r="G40" s="52">
        <f t="shared" si="2"/>
        <v>13.294876417991762</v>
      </c>
      <c r="H40" s="52">
        <f t="shared" si="3"/>
        <v>92.518971012293207</v>
      </c>
      <c r="I40" s="52">
        <f t="shared" si="4"/>
        <v>31.608251860337706</v>
      </c>
    </row>
    <row r="41" spans="1:9" x14ac:dyDescent="0.3">
      <c r="A41" s="165"/>
      <c r="B41" s="54" t="s">
        <v>101</v>
      </c>
      <c r="C41" s="90">
        <v>3310223</v>
      </c>
      <c r="D41" s="52">
        <f t="shared" si="0"/>
        <v>3.1038073266049349</v>
      </c>
      <c r="E41" s="52">
        <f t="shared" si="1"/>
        <v>40.245383229646301</v>
      </c>
      <c r="F41" s="67">
        <v>1059292</v>
      </c>
      <c r="G41" s="52">
        <f t="shared" si="2"/>
        <v>4.3836950116574069</v>
      </c>
      <c r="H41" s="52">
        <f t="shared" si="3"/>
        <v>49.528599519212449</v>
      </c>
      <c r="I41" s="52">
        <f t="shared" si="4"/>
        <v>32.000623522946938</v>
      </c>
    </row>
    <row r="42" spans="1:9" x14ac:dyDescent="0.3">
      <c r="A42" s="165">
        <v>2022</v>
      </c>
      <c r="B42" s="54" t="s">
        <v>98</v>
      </c>
      <c r="C42" s="51">
        <v>2413759.2324956371</v>
      </c>
      <c r="D42" s="52">
        <f t="shared" si="0"/>
        <v>-27.081672972013148</v>
      </c>
      <c r="E42" s="52">
        <f t="shared" si="1"/>
        <v>-10.791589901382824</v>
      </c>
      <c r="F42" s="51">
        <v>1143940.0831275498</v>
      </c>
      <c r="G42" s="52">
        <f t="shared" si="2"/>
        <v>7.991005608231716</v>
      </c>
      <c r="H42" s="52">
        <f t="shared" si="3"/>
        <v>50.5505230230062</v>
      </c>
      <c r="I42" s="52">
        <f t="shared" si="4"/>
        <v>47.392468466906941</v>
      </c>
    </row>
    <row r="43" spans="1:9" x14ac:dyDescent="0.3">
      <c r="A43" s="165"/>
      <c r="B43" s="54" t="s">
        <v>99</v>
      </c>
      <c r="C43" s="51">
        <v>2647547.1112306803</v>
      </c>
      <c r="D43" s="52">
        <f t="shared" si="0"/>
        <v>9.6856337445605512</v>
      </c>
      <c r="E43" s="52">
        <f t="shared" si="1"/>
        <v>-8.4883895096661721</v>
      </c>
      <c r="F43" s="51">
        <v>1212302.2983372302</v>
      </c>
      <c r="G43" s="52">
        <f t="shared" si="2"/>
        <v>5.9760311066972216</v>
      </c>
      <c r="H43" s="52">
        <f t="shared" si="3"/>
        <v>35.343739661929362</v>
      </c>
      <c r="I43" s="52">
        <f t="shared" si="4"/>
        <v>45.789640274756287</v>
      </c>
    </row>
    <row r="44" spans="1:9" x14ac:dyDescent="0.3">
      <c r="A44" s="165"/>
      <c r="B44" s="54" t="s">
        <v>100</v>
      </c>
      <c r="C44" s="51">
        <v>2443589.70698452</v>
      </c>
      <c r="D44" s="52">
        <f t="shared" si="0"/>
        <v>-7.7036364482803492</v>
      </c>
      <c r="E44" s="52">
        <f t="shared" si="1"/>
        <v>-23.889296179077068</v>
      </c>
      <c r="F44" s="51">
        <v>1079951.9221465199</v>
      </c>
      <c r="G44" s="52">
        <f t="shared" si="2"/>
        <v>-10.917275037112406</v>
      </c>
      <c r="H44" s="52">
        <f t="shared" si="3"/>
        <v>6.4195444396781154</v>
      </c>
      <c r="I44" s="52">
        <f t="shared" si="4"/>
        <v>44.19530492617848</v>
      </c>
    </row>
    <row r="45" spans="1:9" x14ac:dyDescent="0.3">
      <c r="A45" s="165"/>
      <c r="B45" s="54" t="s">
        <v>101</v>
      </c>
      <c r="C45" s="51">
        <v>2175649.8114646999</v>
      </c>
      <c r="D45" s="52">
        <f t="shared" si="0"/>
        <v>-10.965011628341969</v>
      </c>
      <c r="E45" s="52">
        <f t="shared" si="1"/>
        <v>-34.274826455356632</v>
      </c>
      <c r="F45" s="51">
        <v>892292.82024381007</v>
      </c>
      <c r="G45" s="52">
        <f t="shared" si="2"/>
        <v>-17.376616315448313</v>
      </c>
      <c r="H45" s="52">
        <f t="shared" si="3"/>
        <v>-15.765169543071211</v>
      </c>
      <c r="I45" s="52">
        <f t="shared" si="4"/>
        <v>41.012704137486956</v>
      </c>
    </row>
    <row r="46" spans="1:9" x14ac:dyDescent="0.3">
      <c r="A46" s="165">
        <v>2023</v>
      </c>
      <c r="B46" s="54" t="s">
        <v>98</v>
      </c>
      <c r="C46" s="51">
        <v>1595057.8045978197</v>
      </c>
      <c r="D46" s="52">
        <f t="shared" si="0"/>
        <v>-26.68591258608901</v>
      </c>
      <c r="E46" s="52">
        <f t="shared" si="1"/>
        <v>-33.918106531749835</v>
      </c>
      <c r="F46" s="51">
        <v>670312.83681908995</v>
      </c>
      <c r="G46" s="52">
        <f t="shared" si="2"/>
        <v>-24.877481740138442</v>
      </c>
      <c r="H46" s="52">
        <f t="shared" si="3"/>
        <v>-41.403151554367753</v>
      </c>
      <c r="I46" s="52">
        <f t="shared" si="4"/>
        <v>42.024360175968901</v>
      </c>
    </row>
    <row r="47" spans="1:9" x14ac:dyDescent="0.3">
      <c r="A47" s="165"/>
      <c r="B47" s="54" t="s">
        <v>99</v>
      </c>
      <c r="C47" s="51">
        <v>1598746.8096759901</v>
      </c>
      <c r="D47" s="52">
        <f t="shared" si="0"/>
        <v>0.23127720309175093</v>
      </c>
      <c r="E47" s="52">
        <f t="shared" si="1"/>
        <v>-39.614037351998924</v>
      </c>
      <c r="F47" s="51">
        <v>681583.89975572994</v>
      </c>
      <c r="G47" s="52">
        <f t="shared" si="2"/>
        <v>1.6814630897008964</v>
      </c>
      <c r="H47" s="52">
        <f t="shared" si="3"/>
        <v>-43.777727659959332</v>
      </c>
      <c r="I47" s="52">
        <f t="shared" si="4"/>
        <v>42.632385292694536</v>
      </c>
    </row>
    <row r="48" spans="1:9" x14ac:dyDescent="0.3">
      <c r="A48" s="165"/>
      <c r="B48" s="54" t="s">
        <v>100</v>
      </c>
      <c r="C48" s="51">
        <v>1848443.4025009298</v>
      </c>
      <c r="D48" s="52">
        <f t="shared" si="0"/>
        <v>15.618269967059039</v>
      </c>
      <c r="E48" s="52">
        <f t="shared" si="1"/>
        <v>-24.35541051685075</v>
      </c>
      <c r="F48" s="51">
        <v>751898.05300766008</v>
      </c>
      <c r="G48" s="52">
        <f t="shared" si="2"/>
        <v>10.316287294510595</v>
      </c>
      <c r="H48" s="52">
        <f t="shared" si="3"/>
        <v>-30.376710519373653</v>
      </c>
      <c r="I48" s="52">
        <f t="shared" si="4"/>
        <v>40.677364099455126</v>
      </c>
    </row>
    <row r="49" spans="1:10" x14ac:dyDescent="0.3">
      <c r="A49" s="165"/>
      <c r="B49" s="54" t="s">
        <v>101</v>
      </c>
      <c r="C49" s="51">
        <v>1683361.6415573205</v>
      </c>
      <c r="D49" s="52">
        <f t="shared" si="0"/>
        <v>-8.9308528852035671</v>
      </c>
      <c r="E49" s="52">
        <f t="shared" si="1"/>
        <v>-22.627178662358315</v>
      </c>
      <c r="F49" s="51">
        <v>731928.58670872997</v>
      </c>
      <c r="G49" s="52">
        <f t="shared" si="2"/>
        <v>-2.6558741865403745</v>
      </c>
      <c r="H49" s="52">
        <f t="shared" si="3"/>
        <v>-17.972153299548253</v>
      </c>
      <c r="I49" s="52">
        <f t="shared" si="4"/>
        <v>43.480174945153458</v>
      </c>
    </row>
    <row r="50" spans="1:10" x14ac:dyDescent="0.3">
      <c r="A50" s="165">
        <v>2024</v>
      </c>
      <c r="B50" s="54" t="s">
        <v>98</v>
      </c>
      <c r="C50" s="51">
        <v>1384154.3875170001</v>
      </c>
      <c r="D50" s="52">
        <f t="shared" ref="D50:D55" si="5">100*(C50/C49-1)</f>
        <v>-17.774389451069837</v>
      </c>
      <c r="E50" s="52">
        <f t="shared" si="1"/>
        <v>-13.222305578699522</v>
      </c>
      <c r="F50" s="51">
        <v>604913.494481</v>
      </c>
      <c r="G50" s="52">
        <f t="shared" si="2"/>
        <v>-17.353481546455217</v>
      </c>
      <c r="H50" s="52">
        <f t="shared" si="3"/>
        <v>-9.7565403414376917</v>
      </c>
      <c r="I50" s="52">
        <f t="shared" si="4"/>
        <v>43.702747318970623</v>
      </c>
    </row>
    <row r="51" spans="1:10" x14ac:dyDescent="0.3">
      <c r="A51" s="165"/>
      <c r="B51" s="54" t="s">
        <v>99</v>
      </c>
      <c r="C51" s="51">
        <v>1939769.2435809998</v>
      </c>
      <c r="D51" s="52">
        <f t="shared" si="5"/>
        <v>40.141104278165329</v>
      </c>
      <c r="E51" s="52">
        <f t="shared" ref="E51" si="6">100*(C51/C47-1)</f>
        <v>21.33060918971421</v>
      </c>
      <c r="F51" s="51">
        <v>855114.19867199997</v>
      </c>
      <c r="G51" s="52">
        <f t="shared" ref="G51" si="7">100*(F51/F50-1)</f>
        <v>41.361402328388408</v>
      </c>
      <c r="H51" s="52">
        <f t="shared" ref="H51" si="8">100*(F51/F47-1)</f>
        <v>25.459858863811302</v>
      </c>
      <c r="I51" s="52">
        <f t="shared" ref="I51" si="9">100*(F51/C51)</f>
        <v>44.083295036340367</v>
      </c>
    </row>
    <row r="52" spans="1:10" x14ac:dyDescent="0.3">
      <c r="A52" s="165"/>
      <c r="B52" s="54" t="s">
        <v>100</v>
      </c>
      <c r="C52" s="51">
        <v>1957318.7871440602</v>
      </c>
      <c r="D52" s="52">
        <f t="shared" si="5"/>
        <v>0.90472326134329872</v>
      </c>
      <c r="E52" s="52">
        <f t="shared" ref="E52" si="10">100*(C52/C48-1)</f>
        <v>5.8901118906763861</v>
      </c>
      <c r="F52" s="51">
        <v>865482.16081106011</v>
      </c>
      <c r="G52" s="52">
        <f t="shared" ref="G52" si="11">100*(F52/F51-1)</f>
        <v>1.2124652070052866</v>
      </c>
      <c r="H52" s="52">
        <f t="shared" ref="H52" si="12">100*(F52/F48-1)</f>
        <v>15.106317585083961</v>
      </c>
      <c r="I52" s="52">
        <f t="shared" ref="I52" si="13">100*(F52/C52)</f>
        <v>44.217741458145007</v>
      </c>
    </row>
    <row r="53" spans="1:10" x14ac:dyDescent="0.3">
      <c r="A53" s="165"/>
      <c r="B53" s="54" t="s">
        <v>101</v>
      </c>
      <c r="C53" s="51">
        <v>2495838.2942541498</v>
      </c>
      <c r="D53" s="52">
        <f t="shared" si="5"/>
        <v>27.513122065100482</v>
      </c>
      <c r="E53" s="52">
        <f t="shared" ref="E53" si="14">100*(C53/C49-1)</f>
        <v>48.265128100767861</v>
      </c>
      <c r="F53" s="51">
        <v>1046558.17463415</v>
      </c>
      <c r="G53" s="52">
        <f t="shared" ref="G53" si="15">100*(F53/F52-1)</f>
        <v>20.921981066992767</v>
      </c>
      <c r="H53" s="52">
        <f t="shared" ref="H53" si="16">100*(F53/F49-1)</f>
        <v>42.986377856918764</v>
      </c>
      <c r="I53" s="52">
        <f t="shared" ref="I53" si="17">100*(F53/C53)</f>
        <v>41.932130661009062</v>
      </c>
    </row>
    <row r="54" spans="1:10" x14ac:dyDescent="0.3">
      <c r="A54" s="165">
        <v>2025</v>
      </c>
      <c r="B54" s="54" t="s">
        <v>98</v>
      </c>
      <c r="C54" s="51">
        <v>2365127.18725876</v>
      </c>
      <c r="D54" s="52">
        <f t="shared" si="5"/>
        <v>-5.23716249150874</v>
      </c>
      <c r="E54" s="52">
        <f t="shared" ref="E54:E55" si="18">100*(C54/C50-1)</f>
        <v>70.8716317044302</v>
      </c>
      <c r="F54" s="51">
        <v>1010618.3499567601</v>
      </c>
      <c r="G54" s="52">
        <f>100*(F54/F53-1)</f>
        <v>-3.4340971718990754</v>
      </c>
      <c r="H54" s="52">
        <f>100*(F54/F50-1)</f>
        <v>67.068243505436143</v>
      </c>
      <c r="I54" s="52">
        <f>100*(F54/C54)</f>
        <v>42.729978979612142</v>
      </c>
      <c r="J54" s="126"/>
    </row>
    <row r="55" spans="1:10" x14ac:dyDescent="0.3">
      <c r="A55" s="165"/>
      <c r="B55" s="76" t="s">
        <v>99</v>
      </c>
      <c r="C55" s="120">
        <v>2677207.2776322598</v>
      </c>
      <c r="D55" s="119">
        <f t="shared" si="5"/>
        <v>13.195065874457601</v>
      </c>
      <c r="E55" s="119">
        <f t="shared" si="18"/>
        <v>38.016791764873979</v>
      </c>
      <c r="F55" s="120">
        <v>1130668.0675832599</v>
      </c>
      <c r="G55" s="119">
        <f t="shared" ref="G55" si="19">100*(F55/F54-1)</f>
        <v>11.878838102596912</v>
      </c>
      <c r="H55" s="119">
        <f t="shared" ref="H55" si="20">100*(F55/F51-1)</f>
        <v>32.224218629417869</v>
      </c>
      <c r="I55" s="119">
        <f t="shared" ref="I55" si="21">100*(F55/C55)</f>
        <v>42.233116465424764</v>
      </c>
      <c r="J55" s="124"/>
    </row>
    <row r="56" spans="1:10" x14ac:dyDescent="0.3">
      <c r="A56" s="165"/>
      <c r="B56" s="54" t="s">
        <v>100</v>
      </c>
      <c r="C56" s="115"/>
      <c r="D56" s="116"/>
      <c r="E56" s="116"/>
      <c r="F56" s="115">
        <v>1180988.5894551401</v>
      </c>
      <c r="G56" s="116"/>
      <c r="H56" s="116"/>
      <c r="I56" s="116"/>
      <c r="J56" s="124"/>
    </row>
    <row r="58" spans="1:10" x14ac:dyDescent="0.3">
      <c r="A58" s="17" t="s">
        <v>102</v>
      </c>
      <c r="F58" s="55"/>
    </row>
    <row r="59" spans="1:10" x14ac:dyDescent="0.3">
      <c r="A59" s="164" t="s">
        <v>103</v>
      </c>
      <c r="B59" s="164"/>
      <c r="C59" s="164"/>
      <c r="D59" s="164"/>
      <c r="E59" s="164"/>
      <c r="F59" s="164"/>
      <c r="G59" s="164"/>
      <c r="H59" s="164"/>
    </row>
    <row r="60" spans="1:10" x14ac:dyDescent="0.3">
      <c r="A60" s="164"/>
      <c r="B60" s="164"/>
      <c r="C60" s="164"/>
      <c r="D60" s="164"/>
      <c r="E60" s="164"/>
      <c r="F60" s="164"/>
      <c r="G60" s="164"/>
      <c r="H60" s="164"/>
    </row>
  </sheetData>
  <autoFilter ref="B1:B13" xr:uid="{00000000-0009-0000-0000-000009000000}"/>
  <mergeCells count="29">
    <mergeCell ref="A2:H2"/>
    <mergeCell ref="A3:H3"/>
    <mergeCell ref="A4:H4"/>
    <mergeCell ref="A5:H5"/>
    <mergeCell ref="A7:H7"/>
    <mergeCell ref="A8:I8"/>
    <mergeCell ref="A9:H9"/>
    <mergeCell ref="G10:I10"/>
    <mergeCell ref="A11:A13"/>
    <mergeCell ref="B11:B13"/>
    <mergeCell ref="C11:E11"/>
    <mergeCell ref="I11:I13"/>
    <mergeCell ref="C12:C13"/>
    <mergeCell ref="F11:H11"/>
    <mergeCell ref="A59:H60"/>
    <mergeCell ref="D12:E12"/>
    <mergeCell ref="F12:F13"/>
    <mergeCell ref="G12:H12"/>
    <mergeCell ref="A34:A37"/>
    <mergeCell ref="A30:A33"/>
    <mergeCell ref="A22:A25"/>
    <mergeCell ref="A14:A17"/>
    <mergeCell ref="A42:A45"/>
    <mergeCell ref="A18:A21"/>
    <mergeCell ref="A38:A41"/>
    <mergeCell ref="A26:A29"/>
    <mergeCell ref="A46:A49"/>
    <mergeCell ref="A50:A53"/>
    <mergeCell ref="A54:A5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J61"/>
  <sheetViews>
    <sheetView showGridLines="0" topLeftCell="A4" zoomScale="85" zoomScaleNormal="85" workbookViewId="0">
      <pane xSplit="2" ySplit="10" topLeftCell="C14" activePane="bottomRight" state="frozen"/>
      <selection activeCell="A44" sqref="A44:A46"/>
      <selection pane="topRight" activeCell="A44" sqref="A44:A46"/>
      <selection pane="bottomLeft" activeCell="A44" sqref="A44:A46"/>
      <selection pane="bottomRight" activeCell="F41" sqref="C14:F41"/>
    </sheetView>
  </sheetViews>
  <sheetFormatPr baseColWidth="10" defaultColWidth="11.453125" defaultRowHeight="14" x14ac:dyDescent="0.3"/>
  <cols>
    <col min="1" max="2" width="11.7265625" style="17" customWidth="1"/>
    <col min="3" max="3" width="18.7265625" style="17" customWidth="1"/>
    <col min="4" max="5" width="10.7265625" style="17" customWidth="1"/>
    <col min="6" max="6" width="17.453125" style="17" customWidth="1"/>
    <col min="7" max="8" width="10.7265625" style="17" customWidth="1"/>
    <col min="9" max="9" width="11.7265625" style="17" customWidth="1"/>
    <col min="10" max="10" width="12.26953125" style="17" customWidth="1"/>
    <col min="11" max="16384" width="11.453125" style="17"/>
  </cols>
  <sheetData>
    <row r="1" spans="1:10" s="12" customFormat="1" ht="13" x14ac:dyDescent="0.3">
      <c r="A1" s="9"/>
      <c r="B1" s="10"/>
      <c r="C1" s="10"/>
      <c r="D1" s="10"/>
      <c r="E1" s="10"/>
      <c r="F1" s="10"/>
      <c r="G1" s="10"/>
      <c r="H1" s="10"/>
      <c r="I1" s="10"/>
      <c r="J1" s="11"/>
    </row>
    <row r="2" spans="1:10" s="12" customFormat="1" x14ac:dyDescent="0.3">
      <c r="A2" s="155" t="s">
        <v>82</v>
      </c>
      <c r="B2" s="156"/>
      <c r="C2" s="156"/>
      <c r="D2" s="156"/>
      <c r="E2" s="156"/>
      <c r="F2" s="156"/>
      <c r="G2" s="156"/>
      <c r="H2" s="156"/>
      <c r="I2" s="15"/>
      <c r="J2" s="13"/>
    </row>
    <row r="3" spans="1:10" s="12" customFormat="1" x14ac:dyDescent="0.3">
      <c r="A3" s="155" t="s">
        <v>83</v>
      </c>
      <c r="B3" s="156"/>
      <c r="C3" s="156"/>
      <c r="D3" s="156"/>
      <c r="E3" s="156"/>
      <c r="F3" s="156"/>
      <c r="G3" s="156"/>
      <c r="H3" s="156"/>
      <c r="I3" s="15"/>
      <c r="J3" s="13"/>
    </row>
    <row r="4" spans="1:10" s="12" customFormat="1" x14ac:dyDescent="0.3">
      <c r="A4" s="155" t="s">
        <v>84</v>
      </c>
      <c r="B4" s="156"/>
      <c r="C4" s="156"/>
      <c r="D4" s="156"/>
      <c r="E4" s="156"/>
      <c r="F4" s="156"/>
      <c r="G4" s="156"/>
      <c r="H4" s="156"/>
      <c r="I4" s="15"/>
      <c r="J4" s="13"/>
    </row>
    <row r="5" spans="1:10" s="12" customFormat="1" x14ac:dyDescent="0.3">
      <c r="A5" s="155" t="s">
        <v>85</v>
      </c>
      <c r="B5" s="156"/>
      <c r="C5" s="156"/>
      <c r="D5" s="156"/>
      <c r="E5" s="156"/>
      <c r="F5" s="156"/>
      <c r="G5" s="156"/>
      <c r="H5" s="156"/>
      <c r="I5" s="15"/>
      <c r="J5" s="13"/>
    </row>
    <row r="6" spans="1:10" s="12" customFormat="1" x14ac:dyDescent="0.3">
      <c r="A6" s="14"/>
      <c r="B6" s="15"/>
      <c r="C6" s="15"/>
      <c r="D6" s="15"/>
      <c r="E6" s="15"/>
      <c r="F6" s="15"/>
      <c r="G6" s="15"/>
      <c r="H6" s="15"/>
      <c r="I6" s="15"/>
      <c r="J6" s="13"/>
    </row>
    <row r="7" spans="1:10" s="12" customFormat="1" x14ac:dyDescent="0.3">
      <c r="A7" s="152" t="s">
        <v>92</v>
      </c>
      <c r="B7" s="167"/>
      <c r="C7" s="167"/>
      <c r="D7" s="167"/>
      <c r="E7" s="167"/>
      <c r="F7" s="167"/>
      <c r="G7" s="167"/>
      <c r="H7" s="167"/>
      <c r="I7" s="167"/>
      <c r="J7" s="166"/>
    </row>
    <row r="8" spans="1:10" x14ac:dyDescent="0.3">
      <c r="A8" s="152" t="s">
        <v>119</v>
      </c>
      <c r="B8" s="153"/>
      <c r="C8" s="153"/>
      <c r="D8" s="153"/>
      <c r="E8" s="153"/>
      <c r="F8" s="153"/>
      <c r="G8" s="153"/>
      <c r="H8" s="153"/>
      <c r="I8" s="153"/>
      <c r="J8" s="166"/>
    </row>
    <row r="9" spans="1:10" x14ac:dyDescent="0.3">
      <c r="A9" s="155" t="s">
        <v>126</v>
      </c>
      <c r="B9" s="156"/>
      <c r="C9" s="156"/>
      <c r="D9" s="156"/>
      <c r="E9" s="156"/>
      <c r="F9" s="156"/>
      <c r="G9" s="156"/>
      <c r="H9" s="156"/>
      <c r="I9" s="156"/>
      <c r="J9" s="170"/>
    </row>
    <row r="10" spans="1:10" x14ac:dyDescent="0.3">
      <c r="A10" s="18"/>
      <c r="B10" s="19"/>
      <c r="C10" s="19"/>
      <c r="D10" s="19"/>
      <c r="E10" s="19"/>
      <c r="F10" s="19"/>
      <c r="G10" s="20"/>
      <c r="H10" s="159" t="s">
        <v>118</v>
      </c>
      <c r="I10" s="159"/>
      <c r="J10" s="160"/>
    </row>
    <row r="11" spans="1:10" ht="15" customHeight="1" x14ac:dyDescent="0.3">
      <c r="A11" s="157" t="s">
        <v>89</v>
      </c>
      <c r="B11" s="157" t="s">
        <v>90</v>
      </c>
      <c r="C11" s="161" t="s">
        <v>110</v>
      </c>
      <c r="D11" s="154"/>
      <c r="E11" s="163"/>
      <c r="F11" s="161" t="s">
        <v>111</v>
      </c>
      <c r="G11" s="154"/>
      <c r="H11" s="154"/>
      <c r="I11" s="171" t="s">
        <v>112</v>
      </c>
      <c r="J11" s="173" t="s">
        <v>113</v>
      </c>
    </row>
    <row r="12" spans="1:10" ht="15" customHeight="1" x14ac:dyDescent="0.3">
      <c r="A12" s="157"/>
      <c r="B12" s="161"/>
      <c r="C12" s="157" t="s">
        <v>120</v>
      </c>
      <c r="D12" s="154" t="s">
        <v>95</v>
      </c>
      <c r="E12" s="154"/>
      <c r="F12" s="157" t="s">
        <v>120</v>
      </c>
      <c r="G12" s="154" t="s">
        <v>95</v>
      </c>
      <c r="H12" s="154"/>
      <c r="I12" s="175"/>
      <c r="J12" s="174"/>
    </row>
    <row r="13" spans="1:10" x14ac:dyDescent="0.3">
      <c r="A13" s="158"/>
      <c r="B13" s="171"/>
      <c r="C13" s="158"/>
      <c r="D13" s="50" t="s">
        <v>96</v>
      </c>
      <c r="E13" s="53" t="s">
        <v>97</v>
      </c>
      <c r="F13" s="158"/>
      <c r="G13" s="50" t="s">
        <v>96</v>
      </c>
      <c r="H13" s="53" t="s">
        <v>97</v>
      </c>
      <c r="I13" s="175"/>
      <c r="J13" s="174"/>
    </row>
    <row r="14" spans="1:10" x14ac:dyDescent="0.3">
      <c r="A14" s="165">
        <v>2015</v>
      </c>
      <c r="B14" s="54" t="s">
        <v>98</v>
      </c>
      <c r="C14" s="67">
        <v>189661</v>
      </c>
      <c r="D14" s="176"/>
      <c r="E14" s="176"/>
      <c r="F14" s="67">
        <v>378737</v>
      </c>
      <c r="G14" s="52"/>
      <c r="H14" s="52"/>
      <c r="I14" s="52">
        <v>34.943941329221467</v>
      </c>
      <c r="J14" s="52">
        <v>65.056058670778526</v>
      </c>
    </row>
    <row r="15" spans="1:10" x14ac:dyDescent="0.3">
      <c r="A15" s="165"/>
      <c r="B15" s="54" t="s">
        <v>99</v>
      </c>
      <c r="C15" s="67">
        <v>171348</v>
      </c>
      <c r="D15" s="176">
        <v>-9.325810629843474</v>
      </c>
      <c r="E15" s="176"/>
      <c r="F15" s="67">
        <v>344854</v>
      </c>
      <c r="G15" s="52">
        <v>-10.069159881372826</v>
      </c>
      <c r="H15" s="52"/>
      <c r="I15" s="52">
        <v>35.131307546728472</v>
      </c>
      <c r="J15" s="52">
        <v>64.868692453271535</v>
      </c>
    </row>
    <row r="16" spans="1:10" x14ac:dyDescent="0.3">
      <c r="A16" s="165"/>
      <c r="B16" s="54" t="s">
        <v>100</v>
      </c>
      <c r="C16" s="67">
        <v>170462</v>
      </c>
      <c r="D16" s="176">
        <v>-1.5319710432656279</v>
      </c>
      <c r="E16" s="176"/>
      <c r="F16" s="67">
        <v>382808</v>
      </c>
      <c r="G16" s="52">
        <v>9.2684014187466062</v>
      </c>
      <c r="H16" s="52"/>
      <c r="I16" s="52">
        <v>32.797729091777839</v>
      </c>
      <c r="J16" s="52">
        <v>67.202270908222161</v>
      </c>
    </row>
    <row r="17" spans="1:10" x14ac:dyDescent="0.3">
      <c r="A17" s="165"/>
      <c r="B17" s="54" t="s">
        <v>101</v>
      </c>
      <c r="C17" s="67">
        <v>167554</v>
      </c>
      <c r="D17" s="176">
        <v>-4.6987662972319981</v>
      </c>
      <c r="E17" s="176"/>
      <c r="F17" s="67">
        <v>437621</v>
      </c>
      <c r="G17" s="52">
        <v>16.340165360661445</v>
      </c>
      <c r="H17" s="52"/>
      <c r="I17" s="52">
        <v>28.560559727063055</v>
      </c>
      <c r="J17" s="52">
        <v>71.439440272936949</v>
      </c>
    </row>
    <row r="18" spans="1:10" x14ac:dyDescent="0.3">
      <c r="A18" s="165">
        <v>2016</v>
      </c>
      <c r="B18" s="54" t="s">
        <v>98</v>
      </c>
      <c r="C18" s="67">
        <v>207972</v>
      </c>
      <c r="D18" s="176">
        <v>27.821745776814581</v>
      </c>
      <c r="E18" s="176">
        <v>8.7632543742178939</v>
      </c>
      <c r="F18" s="67">
        <v>357454</v>
      </c>
      <c r="G18" s="52">
        <v>-20.879115211746296</v>
      </c>
      <c r="H18" s="52">
        <v>-9.5467757816599601</v>
      </c>
      <c r="I18" s="52">
        <v>39.241704471872332</v>
      </c>
      <c r="J18" s="52">
        <v>60.758295528127668</v>
      </c>
    </row>
    <row r="19" spans="1:10" x14ac:dyDescent="0.3">
      <c r="A19" s="165"/>
      <c r="B19" s="54" t="s">
        <v>99</v>
      </c>
      <c r="C19" s="67">
        <v>230335</v>
      </c>
      <c r="D19" s="176">
        <v>9.446891825746448</v>
      </c>
      <c r="E19" s="176">
        <v>31.281020749098133</v>
      </c>
      <c r="F19" s="67">
        <v>416819</v>
      </c>
      <c r="G19" s="52">
        <v>19.707655705113595</v>
      </c>
      <c r="H19" s="52">
        <v>20.403005330133951</v>
      </c>
      <c r="I19" s="52">
        <v>37.126898565708814</v>
      </c>
      <c r="J19" s="52">
        <v>62.873101434291186</v>
      </c>
    </row>
    <row r="20" spans="1:10" x14ac:dyDescent="0.3">
      <c r="A20" s="165"/>
      <c r="B20" s="54" t="s">
        <v>100</v>
      </c>
      <c r="C20" s="67">
        <v>217950</v>
      </c>
      <c r="D20" s="176">
        <v>-4.1887206535971728</v>
      </c>
      <c r="E20" s="176">
        <v>27.738949231932423</v>
      </c>
      <c r="F20" s="67">
        <v>396397</v>
      </c>
      <c r="G20" s="52">
        <v>-7.7816710636293607</v>
      </c>
      <c r="H20" s="52">
        <v>1.6155064620258344</v>
      </c>
      <c r="I20" s="52">
        <v>38.023398789440172</v>
      </c>
      <c r="J20" s="52">
        <v>61.976601210559828</v>
      </c>
    </row>
    <row r="21" spans="1:10" x14ac:dyDescent="0.3">
      <c r="A21" s="165"/>
      <c r="B21" s="54" t="s">
        <v>101</v>
      </c>
      <c r="C21" s="67">
        <v>204123</v>
      </c>
      <c r="D21" s="176">
        <v>-7.7052264841896516</v>
      </c>
      <c r="E21" s="176">
        <v>23.709179099182776</v>
      </c>
      <c r="F21" s="67">
        <v>464526</v>
      </c>
      <c r="G21" s="52">
        <v>16.660220774274691</v>
      </c>
      <c r="H21" s="52">
        <v>1.8950538810053672</v>
      </c>
      <c r="I21" s="52">
        <v>32.676937965015341</v>
      </c>
      <c r="J21" s="52">
        <v>67.323062034984659</v>
      </c>
    </row>
    <row r="22" spans="1:10" x14ac:dyDescent="0.3">
      <c r="A22" s="165">
        <v>2017</v>
      </c>
      <c r="B22" s="54" t="s">
        <v>98</v>
      </c>
      <c r="C22" s="67">
        <v>147892</v>
      </c>
      <c r="D22" s="176">
        <v>-26.962642404650794</v>
      </c>
      <c r="E22" s="176">
        <v>-29.312563392221875</v>
      </c>
      <c r="F22" s="67">
        <v>388851</v>
      </c>
      <c r="G22" s="52">
        <v>-15.483059511879091</v>
      </c>
      <c r="H22" s="52">
        <v>8.8443111820877931</v>
      </c>
      <c r="I22" s="52">
        <v>29.550109798776074</v>
      </c>
      <c r="J22" s="52">
        <v>70.449890201223923</v>
      </c>
    </row>
    <row r="23" spans="1:10" x14ac:dyDescent="0.3">
      <c r="A23" s="165"/>
      <c r="B23" s="54" t="s">
        <v>99</v>
      </c>
      <c r="C23" s="67">
        <v>173882</v>
      </c>
      <c r="D23" s="176">
        <v>18.765437386673511</v>
      </c>
      <c r="E23" s="176">
        <v>-23.294081847186618</v>
      </c>
      <c r="F23" s="67">
        <v>382587</v>
      </c>
      <c r="G23" s="52">
        <v>1.2653944850838457</v>
      </c>
      <c r="H23" s="52">
        <v>-7.9243341256033943</v>
      </c>
      <c r="I23" s="52">
        <v>32.972954760762804</v>
      </c>
      <c r="J23" s="52">
        <v>67.027045239237196</v>
      </c>
    </row>
    <row r="24" spans="1:10" x14ac:dyDescent="0.3">
      <c r="A24" s="165"/>
      <c r="B24" s="54" t="s">
        <v>100</v>
      </c>
      <c r="C24" s="67">
        <v>182407</v>
      </c>
      <c r="D24" s="176">
        <v>5.7498692665099753</v>
      </c>
      <c r="E24" s="176">
        <v>-15.337308175374261</v>
      </c>
      <c r="F24" s="67">
        <v>351863</v>
      </c>
      <c r="G24" s="52">
        <v>-7.6920574937979183</v>
      </c>
      <c r="H24" s="52">
        <v>-7.8348591892346633</v>
      </c>
      <c r="I24" s="52">
        <v>36.043834022380018</v>
      </c>
      <c r="J24" s="52">
        <v>63.956165977619982</v>
      </c>
    </row>
    <row r="25" spans="1:10" x14ac:dyDescent="0.3">
      <c r="A25" s="165"/>
      <c r="B25" s="54" t="s">
        <v>101</v>
      </c>
      <c r="C25" s="67">
        <v>258123</v>
      </c>
      <c r="D25" s="176">
        <v>38.407366356893164</v>
      </c>
      <c r="E25" s="176">
        <v>26.962121014624984</v>
      </c>
      <c r="F25" s="67">
        <v>397003</v>
      </c>
      <c r="G25" s="52">
        <v>10.22810631080246</v>
      </c>
      <c r="H25" s="52">
        <v>-12.916426250417572</v>
      </c>
      <c r="I25" s="52">
        <v>41.43981784022219</v>
      </c>
      <c r="J25" s="52">
        <v>58.56018215977781</v>
      </c>
    </row>
    <row r="26" spans="1:10" x14ac:dyDescent="0.3">
      <c r="A26" s="165">
        <v>2018</v>
      </c>
      <c r="B26" s="54" t="s">
        <v>98</v>
      </c>
      <c r="C26" s="67">
        <v>153854</v>
      </c>
      <c r="D26" s="176">
        <f t="shared" ref="D26:D46" si="0">100*(C26/C25-1)</f>
        <v>-40.395082964323215</v>
      </c>
      <c r="E26" s="176">
        <f t="shared" ref="E26:E46" si="1">100*(C26/C22-1)</f>
        <v>4.0313201525437492</v>
      </c>
      <c r="F26" s="67">
        <v>361974</v>
      </c>
      <c r="G26" s="52">
        <f t="shared" ref="G26:G46" si="2">100*(F26/F25-1)</f>
        <v>-8.8233590174381593</v>
      </c>
      <c r="H26" s="52">
        <f t="shared" ref="H26:H46" si="3">100*(F26/F22-1)</f>
        <v>-6.9119019881651367</v>
      </c>
      <c r="I26" s="52">
        <f t="shared" ref="I26:I46" si="4">100*(C26/SUM(C26,F26))</f>
        <v>29.826608869623207</v>
      </c>
      <c r="J26" s="52">
        <f t="shared" ref="J26:J46" si="5">100*(F26/SUM(C26,F26))</f>
        <v>70.1733911303768</v>
      </c>
    </row>
    <row r="27" spans="1:10" x14ac:dyDescent="0.3">
      <c r="A27" s="165"/>
      <c r="B27" s="54" t="s">
        <v>99</v>
      </c>
      <c r="C27" s="67">
        <v>192162</v>
      </c>
      <c r="D27" s="176">
        <f t="shared" si="0"/>
        <v>24.898930154562127</v>
      </c>
      <c r="E27" s="176">
        <f t="shared" si="1"/>
        <v>10.51287654846389</v>
      </c>
      <c r="F27" s="67">
        <v>346237</v>
      </c>
      <c r="G27" s="52">
        <f t="shared" si="2"/>
        <v>-4.347549824020513</v>
      </c>
      <c r="H27" s="52">
        <f t="shared" si="3"/>
        <v>-9.5011069377683999</v>
      </c>
      <c r="I27" s="52">
        <f t="shared" si="4"/>
        <v>35.691373869565133</v>
      </c>
      <c r="J27" s="52">
        <f t="shared" si="5"/>
        <v>64.30862613043486</v>
      </c>
    </row>
    <row r="28" spans="1:10" x14ac:dyDescent="0.3">
      <c r="A28" s="165"/>
      <c r="B28" s="54" t="s">
        <v>100</v>
      </c>
      <c r="C28" s="67">
        <v>166747</v>
      </c>
      <c r="D28" s="176">
        <f t="shared" si="0"/>
        <v>-13.225819881141954</v>
      </c>
      <c r="E28" s="176">
        <f t="shared" si="1"/>
        <v>-8.5851968400335483</v>
      </c>
      <c r="F28" s="67">
        <v>362900</v>
      </c>
      <c r="G28" s="52">
        <f t="shared" si="2"/>
        <v>4.8125994622180812</v>
      </c>
      <c r="H28" s="52">
        <f t="shared" si="3"/>
        <v>3.1367321940641624</v>
      </c>
      <c r="I28" s="52">
        <f t="shared" si="4"/>
        <v>31.482666757293064</v>
      </c>
      <c r="J28" s="52">
        <f t="shared" si="5"/>
        <v>68.51733324270694</v>
      </c>
    </row>
    <row r="29" spans="1:10" x14ac:dyDescent="0.3">
      <c r="A29" s="165"/>
      <c r="B29" s="54" t="s">
        <v>101</v>
      </c>
      <c r="C29" s="67">
        <v>196668</v>
      </c>
      <c r="D29" s="176">
        <f t="shared" si="0"/>
        <v>17.94395101561048</v>
      </c>
      <c r="E29" s="176">
        <f t="shared" si="1"/>
        <v>-23.808416917516073</v>
      </c>
      <c r="F29" s="67">
        <v>435993</v>
      </c>
      <c r="G29" s="52">
        <f t="shared" si="2"/>
        <v>20.14136125654451</v>
      </c>
      <c r="H29" s="52">
        <f t="shared" si="3"/>
        <v>9.8210844754321727</v>
      </c>
      <c r="I29" s="52">
        <f t="shared" si="4"/>
        <v>31.085842180883599</v>
      </c>
      <c r="J29" s="52">
        <f t="shared" si="5"/>
        <v>68.914157819116397</v>
      </c>
    </row>
    <row r="30" spans="1:10" x14ac:dyDescent="0.3">
      <c r="A30" s="146">
        <v>2019</v>
      </c>
      <c r="B30" s="54" t="s">
        <v>98</v>
      </c>
      <c r="C30" s="67">
        <v>114021</v>
      </c>
      <c r="D30" s="176">
        <f t="shared" si="0"/>
        <v>-42.023613399231195</v>
      </c>
      <c r="E30" s="176">
        <f t="shared" si="1"/>
        <v>-25.890129603390221</v>
      </c>
      <c r="F30" s="67">
        <v>353032</v>
      </c>
      <c r="G30" s="52">
        <f t="shared" si="2"/>
        <v>-19.028057789918652</v>
      </c>
      <c r="H30" s="52">
        <f t="shared" si="3"/>
        <v>-2.4703431738191117</v>
      </c>
      <c r="I30" s="52">
        <f t="shared" si="4"/>
        <v>24.412861067159401</v>
      </c>
      <c r="J30" s="52">
        <f t="shared" si="5"/>
        <v>75.587138932840602</v>
      </c>
    </row>
    <row r="31" spans="1:10" x14ac:dyDescent="0.3">
      <c r="A31" s="147"/>
      <c r="B31" s="54" t="s">
        <v>99</v>
      </c>
      <c r="C31" s="67">
        <v>155230</v>
      </c>
      <c r="D31" s="176">
        <f t="shared" si="0"/>
        <v>36.141587953096362</v>
      </c>
      <c r="E31" s="176">
        <f t="shared" si="1"/>
        <v>-19.219200466273247</v>
      </c>
      <c r="F31" s="67">
        <v>375598</v>
      </c>
      <c r="G31" s="52">
        <f t="shared" si="2"/>
        <v>6.3920551111513957</v>
      </c>
      <c r="H31" s="52">
        <f t="shared" si="3"/>
        <v>8.4800295751176193</v>
      </c>
      <c r="I31" s="52">
        <f t="shared" si="4"/>
        <v>29.242993964146578</v>
      </c>
      <c r="J31" s="52">
        <f t="shared" si="5"/>
        <v>70.757006035853422</v>
      </c>
    </row>
    <row r="32" spans="1:10" x14ac:dyDescent="0.3">
      <c r="A32" s="147"/>
      <c r="B32" s="54" t="s">
        <v>100</v>
      </c>
      <c r="C32" s="67">
        <v>171903</v>
      </c>
      <c r="D32" s="176">
        <f t="shared" si="0"/>
        <v>10.740836178573732</v>
      </c>
      <c r="E32" s="176">
        <f t="shared" si="1"/>
        <v>3.092109603171278</v>
      </c>
      <c r="F32" s="67">
        <v>449867</v>
      </c>
      <c r="G32" s="52">
        <f t="shared" si="2"/>
        <v>19.773534470364584</v>
      </c>
      <c r="H32" s="52">
        <f t="shared" si="3"/>
        <v>23.964453017360142</v>
      </c>
      <c r="I32" s="52">
        <f t="shared" si="4"/>
        <v>27.647361564565674</v>
      </c>
      <c r="J32" s="52">
        <f t="shared" si="5"/>
        <v>72.352638435434329</v>
      </c>
    </row>
    <row r="33" spans="1:10" x14ac:dyDescent="0.3">
      <c r="A33" s="148"/>
      <c r="B33" s="54" t="s">
        <v>101</v>
      </c>
      <c r="C33" s="67">
        <v>144158</v>
      </c>
      <c r="D33" s="176">
        <f t="shared" si="0"/>
        <v>-16.139916115483732</v>
      </c>
      <c r="E33" s="176">
        <f t="shared" si="1"/>
        <v>-26.699818984278068</v>
      </c>
      <c r="F33" s="67">
        <v>436723</v>
      </c>
      <c r="G33" s="52">
        <f t="shared" si="2"/>
        <v>-2.9217524290512498</v>
      </c>
      <c r="H33" s="52">
        <f t="shared" si="3"/>
        <v>0.16743388081918997</v>
      </c>
      <c r="I33" s="52">
        <f t="shared" si="4"/>
        <v>24.817131219647397</v>
      </c>
      <c r="J33" s="52">
        <f t="shared" si="5"/>
        <v>75.182868780352607</v>
      </c>
    </row>
    <row r="34" spans="1:10" x14ac:dyDescent="0.3">
      <c r="A34" s="165">
        <v>2020</v>
      </c>
      <c r="B34" s="54" t="s">
        <v>98</v>
      </c>
      <c r="C34" s="67">
        <v>173153</v>
      </c>
      <c r="D34" s="176">
        <f t="shared" si="0"/>
        <v>20.113347854437503</v>
      </c>
      <c r="E34" s="176">
        <f t="shared" si="1"/>
        <v>51.86062216609222</v>
      </c>
      <c r="F34" s="67">
        <v>300977</v>
      </c>
      <c r="G34" s="52">
        <f t="shared" si="2"/>
        <v>-31.082860302754835</v>
      </c>
      <c r="H34" s="52">
        <f t="shared" si="3"/>
        <v>-14.745122255206322</v>
      </c>
      <c r="I34" s="52">
        <f t="shared" si="4"/>
        <v>36.520152700736084</v>
      </c>
      <c r="J34" s="52">
        <f t="shared" si="5"/>
        <v>63.479847299263916</v>
      </c>
    </row>
    <row r="35" spans="1:10" x14ac:dyDescent="0.3">
      <c r="A35" s="165"/>
      <c r="B35" s="54" t="s">
        <v>99</v>
      </c>
      <c r="C35" s="67">
        <v>143934</v>
      </c>
      <c r="D35" s="176">
        <f t="shared" si="0"/>
        <v>-16.87467153326827</v>
      </c>
      <c r="E35" s="176">
        <f t="shared" si="1"/>
        <v>-7.2769438897120402</v>
      </c>
      <c r="F35" s="67">
        <v>181295</v>
      </c>
      <c r="G35" s="52">
        <f t="shared" si="2"/>
        <v>-39.764500277429839</v>
      </c>
      <c r="H35" s="52">
        <f t="shared" si="3"/>
        <v>-51.731638613624142</v>
      </c>
      <c r="I35" s="52">
        <f t="shared" si="4"/>
        <v>44.25620101528461</v>
      </c>
      <c r="J35" s="52">
        <f t="shared" si="5"/>
        <v>55.74379898471539</v>
      </c>
    </row>
    <row r="36" spans="1:10" x14ac:dyDescent="0.3">
      <c r="A36" s="165"/>
      <c r="B36" s="54" t="s">
        <v>100</v>
      </c>
      <c r="C36" s="67">
        <v>266453</v>
      </c>
      <c r="D36" s="176">
        <f t="shared" si="0"/>
        <v>85.121652979837975</v>
      </c>
      <c r="E36" s="176">
        <f t="shared" si="1"/>
        <v>55.001948773436183</v>
      </c>
      <c r="F36" s="67">
        <v>274862</v>
      </c>
      <c r="G36" s="52">
        <f t="shared" si="2"/>
        <v>51.610358807468494</v>
      </c>
      <c r="H36" s="52">
        <f t="shared" si="3"/>
        <v>-38.901497553721434</v>
      </c>
      <c r="I36" s="52">
        <f t="shared" si="4"/>
        <v>49.223280345085577</v>
      </c>
      <c r="J36" s="52">
        <f t="shared" si="5"/>
        <v>50.776719654914423</v>
      </c>
    </row>
    <row r="37" spans="1:10" x14ac:dyDescent="0.3">
      <c r="A37" s="165"/>
      <c r="B37" s="54" t="s">
        <v>101</v>
      </c>
      <c r="C37" s="67">
        <v>318317</v>
      </c>
      <c r="D37" s="176">
        <f t="shared" si="0"/>
        <v>19.464596007551059</v>
      </c>
      <c r="E37" s="176">
        <f t="shared" si="1"/>
        <v>120.81119327404654</v>
      </c>
      <c r="F37" s="67">
        <v>440132</v>
      </c>
      <c r="G37" s="52">
        <f t="shared" si="2"/>
        <v>60.128355320124285</v>
      </c>
      <c r="H37" s="52">
        <f t="shared" si="3"/>
        <v>0.78058632130664218</v>
      </c>
      <c r="I37" s="52">
        <f t="shared" si="4"/>
        <v>41.969466635198941</v>
      </c>
      <c r="J37" s="52">
        <f t="shared" si="5"/>
        <v>58.030533364801059</v>
      </c>
    </row>
    <row r="38" spans="1:10" x14ac:dyDescent="0.3">
      <c r="A38" s="149">
        <v>2021</v>
      </c>
      <c r="B38" s="54" t="s">
        <v>98</v>
      </c>
      <c r="C38" s="67">
        <v>240774</v>
      </c>
      <c r="D38" s="176">
        <f t="shared" si="0"/>
        <v>-24.360307492216883</v>
      </c>
      <c r="E38" s="176">
        <f t="shared" si="1"/>
        <v>39.052745259972397</v>
      </c>
      <c r="F38" s="67">
        <v>420026</v>
      </c>
      <c r="G38" s="52">
        <f t="shared" si="2"/>
        <v>-4.5681750020448391</v>
      </c>
      <c r="H38" s="52">
        <f t="shared" si="3"/>
        <v>39.554185203520539</v>
      </c>
      <c r="I38" s="52">
        <f t="shared" si="4"/>
        <v>36.436743341404359</v>
      </c>
      <c r="J38" s="52">
        <f t="shared" si="5"/>
        <v>63.563256658595648</v>
      </c>
    </row>
    <row r="39" spans="1:10" x14ac:dyDescent="0.3">
      <c r="A39" s="150"/>
      <c r="B39" s="54" t="s">
        <v>99</v>
      </c>
      <c r="C39" s="67">
        <v>228389</v>
      </c>
      <c r="D39" s="176">
        <f t="shared" si="0"/>
        <v>-5.1438278219409046</v>
      </c>
      <c r="E39" s="176">
        <f t="shared" si="1"/>
        <v>58.676198813345003</v>
      </c>
      <c r="F39" s="67">
        <v>415103</v>
      </c>
      <c r="G39" s="52">
        <f t="shared" si="2"/>
        <v>-1.1720703004099775</v>
      </c>
      <c r="H39" s="52">
        <f t="shared" si="3"/>
        <v>128.96549822113133</v>
      </c>
      <c r="I39" s="52">
        <f t="shared" si="4"/>
        <v>35.492127330254299</v>
      </c>
      <c r="J39" s="52">
        <f t="shared" si="5"/>
        <v>64.507872669745709</v>
      </c>
    </row>
    <row r="40" spans="1:10" x14ac:dyDescent="0.3">
      <c r="A40" s="150"/>
      <c r="B40" s="54" t="s">
        <v>100</v>
      </c>
      <c r="C40" s="67">
        <v>365664</v>
      </c>
      <c r="D40" s="176">
        <f t="shared" si="0"/>
        <v>60.105784429197563</v>
      </c>
      <c r="E40" s="176">
        <f t="shared" si="1"/>
        <v>37.23395870941593</v>
      </c>
      <c r="F40" s="67">
        <v>527803</v>
      </c>
      <c r="G40" s="52">
        <f t="shared" si="2"/>
        <v>27.149888100061915</v>
      </c>
      <c r="H40" s="52">
        <f t="shared" si="3"/>
        <v>92.02472513479492</v>
      </c>
      <c r="I40" s="52">
        <f t="shared" si="4"/>
        <v>40.926413622439327</v>
      </c>
      <c r="J40" s="52">
        <f t="shared" si="5"/>
        <v>59.073586377560673</v>
      </c>
    </row>
    <row r="41" spans="1:10" x14ac:dyDescent="0.3">
      <c r="A41" s="150"/>
      <c r="B41" s="54" t="s">
        <v>101</v>
      </c>
      <c r="C41" s="67">
        <v>301296</v>
      </c>
      <c r="D41" s="176">
        <f t="shared" si="0"/>
        <v>-17.603045418745079</v>
      </c>
      <c r="E41" s="176">
        <f t="shared" si="1"/>
        <v>-5.3471853529657558</v>
      </c>
      <c r="F41" s="67">
        <v>616237</v>
      </c>
      <c r="G41" s="52">
        <f t="shared" si="2"/>
        <v>16.755115071342907</v>
      </c>
      <c r="H41" s="52">
        <f t="shared" si="3"/>
        <v>40.011860078340142</v>
      </c>
      <c r="I41" s="52">
        <f t="shared" si="4"/>
        <v>32.837620009307564</v>
      </c>
      <c r="J41" s="52">
        <f t="shared" si="5"/>
        <v>67.162379990692429</v>
      </c>
    </row>
    <row r="42" spans="1:10" x14ac:dyDescent="0.3">
      <c r="A42" s="165">
        <v>2022</v>
      </c>
      <c r="B42" s="54" t="s">
        <v>98</v>
      </c>
      <c r="C42" s="51">
        <v>570234.192286</v>
      </c>
      <c r="D42" s="52">
        <f t="shared" si="0"/>
        <v>89.260458912829918</v>
      </c>
      <c r="E42" s="52">
        <f t="shared" si="1"/>
        <v>136.83379114273134</v>
      </c>
      <c r="F42" s="51">
        <v>895497.48673368001</v>
      </c>
      <c r="G42" s="52">
        <f t="shared" si="2"/>
        <v>45.317059302456684</v>
      </c>
      <c r="H42" s="52">
        <f t="shared" si="3"/>
        <v>113.20048919202144</v>
      </c>
      <c r="I42" s="52">
        <f t="shared" si="4"/>
        <v>38.904405250174278</v>
      </c>
      <c r="J42" s="52">
        <f t="shared" si="5"/>
        <v>61.095594749825722</v>
      </c>
    </row>
    <row r="43" spans="1:10" x14ac:dyDescent="0.3">
      <c r="A43" s="165"/>
      <c r="B43" s="54" t="s">
        <v>99</v>
      </c>
      <c r="C43" s="51">
        <v>440888.787969</v>
      </c>
      <c r="D43" s="52">
        <f t="shared" si="0"/>
        <v>-22.682856634476778</v>
      </c>
      <c r="E43" s="52">
        <f t="shared" si="1"/>
        <v>93.042917114659645</v>
      </c>
      <c r="F43" s="51">
        <v>887099.32416700001</v>
      </c>
      <c r="G43" s="52">
        <f t="shared" si="2"/>
        <v>-0.93782089744464114</v>
      </c>
      <c r="H43" s="52">
        <f t="shared" si="3"/>
        <v>113.70583305035136</v>
      </c>
      <c r="I43" s="52">
        <f t="shared" si="4"/>
        <v>33.199754119775456</v>
      </c>
      <c r="J43" s="52">
        <f t="shared" si="5"/>
        <v>66.800245880224537</v>
      </c>
    </row>
    <row r="44" spans="1:10" x14ac:dyDescent="0.3">
      <c r="A44" s="165"/>
      <c r="B44" s="54" t="s">
        <v>100</v>
      </c>
      <c r="C44" s="51">
        <v>555645.003914</v>
      </c>
      <c r="D44" s="52">
        <f t="shared" si="0"/>
        <v>26.028381550285374</v>
      </c>
      <c r="E44" s="52">
        <f t="shared" si="1"/>
        <v>51.955074580489203</v>
      </c>
      <c r="F44" s="51">
        <v>911914.14167699998</v>
      </c>
      <c r="G44" s="52">
        <f t="shared" si="2"/>
        <v>2.7972986602488259</v>
      </c>
      <c r="H44" s="52">
        <f t="shared" si="3"/>
        <v>72.775475258192927</v>
      </c>
      <c r="I44" s="52">
        <f t="shared" si="4"/>
        <v>37.861847379938915</v>
      </c>
      <c r="J44" s="52">
        <f t="shared" si="5"/>
        <v>62.138152620061085</v>
      </c>
    </row>
    <row r="45" spans="1:10" x14ac:dyDescent="0.3">
      <c r="A45" s="165"/>
      <c r="B45" s="54" t="s">
        <v>101</v>
      </c>
      <c r="C45" s="51">
        <v>493390.19380100002</v>
      </c>
      <c r="D45" s="52">
        <f t="shared" si="0"/>
        <v>-11.204061887441263</v>
      </c>
      <c r="E45" s="52">
        <f t="shared" si="1"/>
        <v>63.755972134047582</v>
      </c>
      <c r="F45" s="51">
        <v>949135.28085900005</v>
      </c>
      <c r="G45" s="52">
        <f t="shared" si="2"/>
        <v>4.0816495194987201</v>
      </c>
      <c r="H45" s="52">
        <f t="shared" si="3"/>
        <v>54.021144601671111</v>
      </c>
      <c r="I45" s="52">
        <f t="shared" si="4"/>
        <v>34.203222228521888</v>
      </c>
      <c r="J45" s="52">
        <f t="shared" si="5"/>
        <v>65.796777771478105</v>
      </c>
    </row>
    <row r="46" spans="1:10" x14ac:dyDescent="0.3">
      <c r="A46" s="165">
        <v>2023</v>
      </c>
      <c r="B46" s="54" t="s">
        <v>98</v>
      </c>
      <c r="C46" s="51">
        <v>371376.18257092999</v>
      </c>
      <c r="D46" s="52">
        <f t="shared" si="0"/>
        <v>-24.7297195532188</v>
      </c>
      <c r="E46" s="52">
        <f t="shared" si="1"/>
        <v>-34.873042059767101</v>
      </c>
      <c r="F46" s="51">
        <v>680772.827238</v>
      </c>
      <c r="G46" s="52">
        <f t="shared" si="2"/>
        <v>-28.274415568887378</v>
      </c>
      <c r="H46" s="52">
        <f t="shared" si="3"/>
        <v>-23.978253727867681</v>
      </c>
      <c r="I46" s="52">
        <f t="shared" si="4"/>
        <v>35.296918887788699</v>
      </c>
      <c r="J46" s="52">
        <f t="shared" si="5"/>
        <v>64.703081112211294</v>
      </c>
    </row>
    <row r="47" spans="1:10" x14ac:dyDescent="0.3">
      <c r="A47" s="165"/>
      <c r="B47" s="54" t="s">
        <v>99</v>
      </c>
      <c r="C47" s="51">
        <v>509820.13554799999</v>
      </c>
      <c r="D47" s="52">
        <f>100*(C47/C46-1)</f>
        <v>37.278629991471867</v>
      </c>
      <c r="E47" s="52">
        <f>100*(C47/C43-1)</f>
        <v>15.634633826035671</v>
      </c>
      <c r="F47" s="51">
        <v>571387.743548</v>
      </c>
      <c r="G47" s="52">
        <f>100*(F47/F46-1)</f>
        <v>-16.067780515534391</v>
      </c>
      <c r="H47" s="52">
        <f>100*(F47/F43-1)</f>
        <v>-35.58920314987931</v>
      </c>
      <c r="I47" s="52">
        <f>100*(C47/SUM(C47,F47))</f>
        <v>47.152832069098643</v>
      </c>
      <c r="J47" s="52">
        <f>100*(F47/SUM(C47,F47))</f>
        <v>52.84716793090135</v>
      </c>
    </row>
    <row r="48" spans="1:10" x14ac:dyDescent="0.3">
      <c r="A48" s="165"/>
      <c r="B48" s="54" t="s">
        <v>100</v>
      </c>
      <c r="C48" s="51">
        <v>576998.09013699996</v>
      </c>
      <c r="D48" s="52">
        <f t="shared" ref="D48:D49" si="6">100*(C48/C47-1)</f>
        <v>13.17679509005487</v>
      </c>
      <c r="E48" s="52">
        <f t="shared" ref="E48:E49" si="7">100*(C48/C44-1)</f>
        <v>3.8429367802441217</v>
      </c>
      <c r="F48" s="51">
        <v>493993.754395</v>
      </c>
      <c r="G48" s="52">
        <f t="shared" ref="G48:G49" si="8">100*(F48/F47-1)</f>
        <v>-13.544915869638086</v>
      </c>
      <c r="H48" s="52">
        <f t="shared" ref="H48:H49" si="9">100*(F48/F44-1)</f>
        <v>-45.828918335825897</v>
      </c>
      <c r="I48" s="52">
        <f t="shared" ref="I48:I49" si="10">100*(C48/SUM(C48,F48))</f>
        <v>53.875115210530431</v>
      </c>
      <c r="J48" s="52">
        <f t="shared" ref="J48:J49" si="11">100*(F48/SUM(C48,F48))</f>
        <v>46.124884789469569</v>
      </c>
    </row>
    <row r="49" spans="1:10" x14ac:dyDescent="0.3">
      <c r="A49" s="165"/>
      <c r="B49" s="54" t="s">
        <v>101</v>
      </c>
      <c r="C49" s="51">
        <v>717901.43168100005</v>
      </c>
      <c r="D49" s="52">
        <f t="shared" si="6"/>
        <v>24.42007069911525</v>
      </c>
      <c r="E49" s="52">
        <f t="shared" si="7"/>
        <v>45.50379004300855</v>
      </c>
      <c r="F49" s="51">
        <v>541512.50119800004</v>
      </c>
      <c r="G49" s="52">
        <f t="shared" si="8"/>
        <v>9.6193011308810519</v>
      </c>
      <c r="H49" s="52">
        <f t="shared" si="9"/>
        <v>-42.946752468424457</v>
      </c>
      <c r="I49" s="52">
        <f t="shared" si="10"/>
        <v>57.002817972633423</v>
      </c>
      <c r="J49" s="52">
        <f t="shared" si="11"/>
        <v>42.997182027366584</v>
      </c>
    </row>
    <row r="50" spans="1:10" x14ac:dyDescent="0.3">
      <c r="A50" s="165">
        <v>2024</v>
      </c>
      <c r="B50" s="54" t="s">
        <v>98</v>
      </c>
      <c r="C50" s="51">
        <v>501584.97202500002</v>
      </c>
      <c r="D50" s="52">
        <f t="shared" ref="D50" si="12">100*(C50/C49-1)</f>
        <v>-30.131777164656825</v>
      </c>
      <c r="E50" s="52">
        <f t="shared" ref="E50" si="13">100*(C50/C46-1)</f>
        <v>35.061157813802765</v>
      </c>
      <c r="F50" s="51">
        <v>427353.52390199999</v>
      </c>
      <c r="G50" s="52">
        <f t="shared" ref="G50" si="14">100*(F50/F49-1)</f>
        <v>-21.08150357442231</v>
      </c>
      <c r="H50" s="52">
        <f t="shared" ref="H50" si="15">100*(F50/F46-1)</f>
        <v>-37.225237729326111</v>
      </c>
      <c r="I50" s="52">
        <f t="shared" ref="I50" si="16">100*(C50/SUM(C50,F50))</f>
        <v>53.995498542071054</v>
      </c>
      <c r="J50" s="52">
        <f t="shared" ref="J50" si="17">100*(F50/SUM(C50,F50))</f>
        <v>46.004501457928953</v>
      </c>
    </row>
    <row r="51" spans="1:10" x14ac:dyDescent="0.3">
      <c r="A51" s="165"/>
      <c r="B51" s="54" t="s">
        <v>99</v>
      </c>
      <c r="C51" s="67">
        <v>543950.70636399998</v>
      </c>
      <c r="D51" s="52">
        <f t="shared" ref="D51:D52" si="18">100*(C51/C50-1)</f>
        <v>8.4463723400565414</v>
      </c>
      <c r="E51" s="52">
        <f t="shared" ref="E51:E52" si="19">100*(C51/C47-1)</f>
        <v>6.6946298186738806</v>
      </c>
      <c r="F51" s="67">
        <v>418651.27139200002</v>
      </c>
      <c r="G51" s="52">
        <f t="shared" ref="G51" si="20">100*(F51/F50-1)</f>
        <v>-2.0363123323619892</v>
      </c>
      <c r="H51" s="52">
        <f t="shared" ref="H51" si="21">100*(F51/F47-1)</f>
        <v>-26.730792510107314</v>
      </c>
      <c r="I51" s="52">
        <f t="shared" ref="I51" si="22">100*(C51/SUM(C51,F51))</f>
        <v>56.508371989017505</v>
      </c>
      <c r="J51" s="52">
        <f t="shared" ref="J51" si="23">100*(F51/SUM(C51,F51))</f>
        <v>43.491628010982495</v>
      </c>
    </row>
    <row r="52" spans="1:10" x14ac:dyDescent="0.3">
      <c r="A52" s="165"/>
      <c r="B52" s="54" t="s">
        <v>100</v>
      </c>
      <c r="C52" s="67">
        <v>716024.33747000003</v>
      </c>
      <c r="D52" s="52">
        <f t="shared" si="18"/>
        <v>31.634048654190394</v>
      </c>
      <c r="E52" s="52">
        <f t="shared" si="19"/>
        <v>24.094750001683749</v>
      </c>
      <c r="F52" s="67">
        <v>486162.40239900001</v>
      </c>
      <c r="G52" s="52">
        <f t="shared" ref="G52:G55" si="24">100*(F52/F51-1)</f>
        <v>16.125863127688113</v>
      </c>
      <c r="H52" s="52">
        <f t="shared" ref="H52:H54" si="25">100*(F52/F48-1)</f>
        <v>-1.5853139693215668</v>
      </c>
      <c r="I52" s="52">
        <f t="shared" ref="I52:I55" si="26">100*(C52/SUM(C52,F52))</f>
        <v>59.560159310027316</v>
      </c>
      <c r="J52" s="52">
        <f t="shared" ref="J52:J55" si="27">100*(F52/SUM(C52,F52))</f>
        <v>40.439840689972698</v>
      </c>
    </row>
    <row r="53" spans="1:10" x14ac:dyDescent="0.3">
      <c r="A53" s="165"/>
      <c r="B53" s="54" t="s">
        <v>101</v>
      </c>
      <c r="C53" s="51">
        <v>965467.94949000003</v>
      </c>
      <c r="D53" s="52">
        <f t="shared" ref="D53:D55" si="28">100*(C53/C52-1)</f>
        <v>34.837309148091798</v>
      </c>
      <c r="E53" s="52">
        <f t="shared" ref="E53:E55" si="29">100*(C53/C49-1)</f>
        <v>34.484750535921236</v>
      </c>
      <c r="F53" s="51">
        <v>717622.90885999997</v>
      </c>
      <c r="G53" s="52">
        <f t="shared" si="24"/>
        <v>47.609709290320069</v>
      </c>
      <c r="H53" s="52">
        <f t="shared" si="25"/>
        <v>32.521946819766299</v>
      </c>
      <c r="I53" s="52">
        <f t="shared" si="26"/>
        <v>57.362794450472286</v>
      </c>
      <c r="J53" s="52">
        <f t="shared" si="27"/>
        <v>42.637205549527721</v>
      </c>
    </row>
    <row r="54" spans="1:10" x14ac:dyDescent="0.3">
      <c r="A54" s="165">
        <v>2025</v>
      </c>
      <c r="B54" s="54" t="s">
        <v>98</v>
      </c>
      <c r="C54" s="51">
        <v>694547.12031799997</v>
      </c>
      <c r="D54" s="52">
        <f t="shared" si="28"/>
        <v>-28.061089890670278</v>
      </c>
      <c r="E54" s="52">
        <f t="shared" si="29"/>
        <v>38.470480388192783</v>
      </c>
      <c r="F54" s="51">
        <v>719593.49088900001</v>
      </c>
      <c r="G54" s="52">
        <f t="shared" si="24"/>
        <v>0.27459853980003057</v>
      </c>
      <c r="H54" s="52">
        <f t="shared" si="25"/>
        <v>68.383656771721405</v>
      </c>
      <c r="I54" s="52">
        <f t="shared" si="26"/>
        <v>49.114431394851806</v>
      </c>
      <c r="J54" s="121">
        <f t="shared" si="27"/>
        <v>50.885568605148201</v>
      </c>
    </row>
    <row r="55" spans="1:10" x14ac:dyDescent="0.3">
      <c r="A55" s="165"/>
      <c r="B55" s="76" t="s">
        <v>99</v>
      </c>
      <c r="C55" s="118">
        <v>618261.53765299998</v>
      </c>
      <c r="D55" s="119">
        <f t="shared" si="28"/>
        <v>-10.983499957507913</v>
      </c>
      <c r="E55" s="119">
        <f t="shared" si="29"/>
        <v>13.661317178118114</v>
      </c>
      <c r="F55" s="118">
        <v>635168.35667100002</v>
      </c>
      <c r="G55" s="119">
        <f t="shared" si="24"/>
        <v>-11.73233711629319</v>
      </c>
      <c r="H55" s="119">
        <f>100*(F55/F51-1)</f>
        <v>51.71776609183312</v>
      </c>
      <c r="I55" s="119">
        <f t="shared" si="26"/>
        <v>49.325577796789418</v>
      </c>
      <c r="J55" s="116">
        <f t="shared" si="27"/>
        <v>50.67442220321059</v>
      </c>
    </row>
    <row r="56" spans="1:10" ht="14.5" x14ac:dyDescent="0.35">
      <c r="A56" s="165"/>
      <c r="B56" s="54" t="s">
        <v>100</v>
      </c>
      <c r="C56" s="114">
        <v>865172.89774100005</v>
      </c>
      <c r="D56" s="116">
        <f t="shared" ref="D56" si="30">100*(C56/C55-1)</f>
        <v>39.936393427497883</v>
      </c>
      <c r="E56" s="116">
        <f t="shared" ref="E56" si="31">100*(C56/C52-1)</f>
        <v>20.830096473815594</v>
      </c>
      <c r="F56" s="114">
        <v>679791.36215099995</v>
      </c>
      <c r="G56" s="116">
        <f t="shared" ref="G56" si="32">100*(F56/F55-1)</f>
        <v>7.0253823275886917</v>
      </c>
      <c r="H56" s="116">
        <f>100*(F56/F52-1)</f>
        <v>39.828040752745423</v>
      </c>
      <c r="I56" s="116">
        <f t="shared" ref="I56" si="33">100*(C56/SUM(C56,F56))</f>
        <v>55.999541232201686</v>
      </c>
      <c r="J56" s="116">
        <f t="shared" ref="J56" si="34">100*(F56/SUM(C56,F56))</f>
        <v>44.000458767798321</v>
      </c>
    </row>
    <row r="57" spans="1:10" x14ac:dyDescent="0.3">
      <c r="A57" s="70"/>
      <c r="B57" s="70"/>
      <c r="C57" s="63"/>
      <c r="D57" s="73"/>
      <c r="E57" s="73"/>
      <c r="F57" s="63"/>
      <c r="G57" s="73"/>
      <c r="H57" s="73"/>
      <c r="I57" s="73"/>
      <c r="J57" s="73"/>
    </row>
    <row r="58" spans="1:10" x14ac:dyDescent="0.3">
      <c r="A58" s="17" t="s">
        <v>102</v>
      </c>
    </row>
    <row r="59" spans="1:10" x14ac:dyDescent="0.3">
      <c r="A59" s="164" t="s">
        <v>103</v>
      </c>
      <c r="B59" s="164"/>
      <c r="C59" s="164"/>
      <c r="D59" s="164"/>
      <c r="E59" s="164"/>
      <c r="F59" s="164"/>
      <c r="G59" s="164"/>
      <c r="H59" s="164"/>
    </row>
    <row r="60" spans="1:10" x14ac:dyDescent="0.3">
      <c r="A60" s="164"/>
      <c r="B60" s="164"/>
      <c r="C60" s="164"/>
      <c r="D60" s="164"/>
      <c r="E60" s="164"/>
      <c r="F60" s="164"/>
      <c r="G60" s="164"/>
      <c r="H60" s="164"/>
    </row>
    <row r="61" spans="1:10" x14ac:dyDescent="0.3">
      <c r="A61" s="99"/>
    </row>
  </sheetData>
  <autoFilter ref="B1:B13" xr:uid="{00000000-0009-0000-0000-00000A000000}"/>
  <mergeCells count="30">
    <mergeCell ref="F12:F13"/>
    <mergeCell ref="J11:J13"/>
    <mergeCell ref="I11:I13"/>
    <mergeCell ref="A46:A49"/>
    <mergeCell ref="A54:A56"/>
    <mergeCell ref="A50:A53"/>
    <mergeCell ref="C11:E11"/>
    <mergeCell ref="F11:H11"/>
    <mergeCell ref="A2:H2"/>
    <mergeCell ref="A3:H3"/>
    <mergeCell ref="A4:H4"/>
    <mergeCell ref="A5:H5"/>
    <mergeCell ref="A8:J8"/>
    <mergeCell ref="A7:J7"/>
    <mergeCell ref="A59:H60"/>
    <mergeCell ref="A9:J9"/>
    <mergeCell ref="A30:A33"/>
    <mergeCell ref="A14:A17"/>
    <mergeCell ref="D12:E12"/>
    <mergeCell ref="C12:C13"/>
    <mergeCell ref="G12:H12"/>
    <mergeCell ref="A22:A25"/>
    <mergeCell ref="A26:A29"/>
    <mergeCell ref="A18:A21"/>
    <mergeCell ref="A34:A37"/>
    <mergeCell ref="A38:A41"/>
    <mergeCell ref="A42:A45"/>
    <mergeCell ref="A11:A13"/>
    <mergeCell ref="B11:B13"/>
    <mergeCell ref="H10:J10"/>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M62"/>
  <sheetViews>
    <sheetView showGridLines="0" tabSelected="1" topLeftCell="A6" zoomScale="85" zoomScaleNormal="85" workbookViewId="0">
      <pane xSplit="2" ySplit="8" topLeftCell="C14" activePane="bottomRight" state="frozen"/>
      <selection activeCell="A44" sqref="A44:A46"/>
      <selection pane="topRight" activeCell="A44" sqref="A44:A46"/>
      <selection pane="bottomLeft" activeCell="A44" sqref="A44:A46"/>
      <selection pane="bottomRight" activeCell="C41" sqref="C14:C41"/>
    </sheetView>
  </sheetViews>
  <sheetFormatPr baseColWidth="10" defaultColWidth="11.453125" defaultRowHeight="14" x14ac:dyDescent="0.3"/>
  <cols>
    <col min="1" max="2" width="11.7265625" style="17" customWidth="1"/>
    <col min="3" max="3" width="18.7265625" style="17" customWidth="1"/>
    <col min="4" max="4" width="16.1796875" style="17" customWidth="1"/>
    <col min="5" max="5" width="12.1796875" style="17" bestFit="1" customWidth="1"/>
    <col min="6" max="6" width="17.453125" style="17" customWidth="1"/>
    <col min="7" max="8" width="10.7265625" style="17" customWidth="1"/>
    <col min="9" max="9" width="11.7265625" style="17" customWidth="1"/>
    <col min="10" max="10" width="12.26953125" style="17" customWidth="1"/>
    <col min="11" max="11" width="12.1796875" style="17" bestFit="1" customWidth="1"/>
    <col min="12" max="16384" width="11.453125" style="17"/>
  </cols>
  <sheetData>
    <row r="1" spans="1:10" s="12" customFormat="1" ht="13" x14ac:dyDescent="0.3">
      <c r="A1" s="9"/>
      <c r="B1" s="10"/>
      <c r="C1" s="10"/>
      <c r="D1" s="10"/>
      <c r="E1" s="10"/>
      <c r="F1" s="10"/>
      <c r="G1" s="10"/>
      <c r="H1" s="10"/>
      <c r="I1" s="10"/>
      <c r="J1" s="11"/>
    </row>
    <row r="2" spans="1:10" s="12" customFormat="1" x14ac:dyDescent="0.3">
      <c r="A2" s="155" t="s">
        <v>82</v>
      </c>
      <c r="B2" s="156"/>
      <c r="C2" s="156"/>
      <c r="D2" s="156"/>
      <c r="E2" s="156"/>
      <c r="F2" s="156"/>
      <c r="G2" s="156"/>
      <c r="H2" s="156"/>
      <c r="I2" s="15"/>
      <c r="J2" s="13"/>
    </row>
    <row r="3" spans="1:10" s="12" customFormat="1" x14ac:dyDescent="0.3">
      <c r="A3" s="155" t="s">
        <v>83</v>
      </c>
      <c r="B3" s="156"/>
      <c r="C3" s="156"/>
      <c r="D3" s="156"/>
      <c r="E3" s="156"/>
      <c r="F3" s="156"/>
      <c r="G3" s="156"/>
      <c r="H3" s="156"/>
      <c r="I3" s="15"/>
      <c r="J3" s="13"/>
    </row>
    <row r="4" spans="1:10" s="12" customFormat="1" x14ac:dyDescent="0.3">
      <c r="A4" s="155" t="s">
        <v>84</v>
      </c>
      <c r="B4" s="156"/>
      <c r="C4" s="156"/>
      <c r="D4" s="156"/>
      <c r="E4" s="156"/>
      <c r="F4" s="156"/>
      <c r="G4" s="156"/>
      <c r="H4" s="156"/>
      <c r="I4" s="15"/>
      <c r="J4" s="13"/>
    </row>
    <row r="5" spans="1:10" s="12" customFormat="1" x14ac:dyDescent="0.3">
      <c r="A5" s="155" t="s">
        <v>85</v>
      </c>
      <c r="B5" s="156"/>
      <c r="C5" s="156"/>
      <c r="D5" s="156"/>
      <c r="E5" s="156"/>
      <c r="F5" s="156"/>
      <c r="G5" s="156"/>
      <c r="H5" s="156"/>
      <c r="I5" s="15"/>
      <c r="J5" s="13"/>
    </row>
    <row r="6" spans="1:10" s="12" customFormat="1" x14ac:dyDescent="0.3">
      <c r="A6" s="14"/>
      <c r="B6" s="15"/>
      <c r="C6" s="15"/>
      <c r="D6" s="15"/>
      <c r="E6" s="15"/>
      <c r="F6" s="15"/>
      <c r="G6" s="15"/>
      <c r="H6" s="15"/>
      <c r="I6" s="15"/>
      <c r="J6" s="13"/>
    </row>
    <row r="7" spans="1:10" s="12" customFormat="1" x14ac:dyDescent="0.3">
      <c r="A7" s="152" t="s">
        <v>92</v>
      </c>
      <c r="B7" s="167"/>
      <c r="C7" s="167"/>
      <c r="D7" s="167"/>
      <c r="E7" s="167"/>
      <c r="F7" s="167"/>
      <c r="G7" s="167"/>
      <c r="H7" s="167"/>
      <c r="I7" s="167"/>
      <c r="J7" s="166"/>
    </row>
    <row r="8" spans="1:10" x14ac:dyDescent="0.3">
      <c r="A8" s="152" t="s">
        <v>121</v>
      </c>
      <c r="B8" s="153"/>
      <c r="C8" s="153"/>
      <c r="D8" s="153"/>
      <c r="E8" s="153"/>
      <c r="F8" s="153"/>
      <c r="G8" s="153"/>
      <c r="H8" s="153"/>
      <c r="I8" s="153"/>
      <c r="J8" s="166"/>
    </row>
    <row r="9" spans="1:10" x14ac:dyDescent="0.3">
      <c r="A9" s="155" t="s">
        <v>126</v>
      </c>
      <c r="B9" s="156"/>
      <c r="C9" s="156"/>
      <c r="D9" s="156"/>
      <c r="E9" s="156"/>
      <c r="F9" s="156"/>
      <c r="G9" s="156"/>
      <c r="H9" s="156"/>
      <c r="I9" s="156"/>
      <c r="J9" s="170"/>
    </row>
    <row r="10" spans="1:10" x14ac:dyDescent="0.3">
      <c r="A10" s="18"/>
      <c r="B10" s="19"/>
      <c r="C10" s="19"/>
      <c r="D10" s="19"/>
      <c r="E10" s="19"/>
      <c r="F10" s="19"/>
      <c r="G10" s="20"/>
      <c r="H10" s="159" t="s">
        <v>118</v>
      </c>
      <c r="I10" s="159"/>
      <c r="J10" s="160"/>
    </row>
    <row r="11" spans="1:10" ht="15" customHeight="1" x14ac:dyDescent="0.3">
      <c r="A11" s="157" t="s">
        <v>89</v>
      </c>
      <c r="B11" s="157" t="s">
        <v>90</v>
      </c>
      <c r="C11" s="161" t="s">
        <v>110</v>
      </c>
      <c r="D11" s="154"/>
      <c r="E11" s="163"/>
      <c r="F11" s="161" t="s">
        <v>111</v>
      </c>
      <c r="G11" s="154"/>
      <c r="H11" s="154"/>
      <c r="I11" s="171" t="s">
        <v>112</v>
      </c>
      <c r="J11" s="173" t="s">
        <v>113</v>
      </c>
    </row>
    <row r="12" spans="1:10" ht="15" customHeight="1" x14ac:dyDescent="0.3">
      <c r="A12" s="157"/>
      <c r="B12" s="161"/>
      <c r="C12" s="157" t="s">
        <v>122</v>
      </c>
      <c r="D12" s="154" t="s">
        <v>95</v>
      </c>
      <c r="E12" s="154"/>
      <c r="F12" s="157" t="s">
        <v>122</v>
      </c>
      <c r="G12" s="154" t="s">
        <v>95</v>
      </c>
      <c r="H12" s="154"/>
      <c r="I12" s="175"/>
      <c r="J12" s="174"/>
    </row>
    <row r="13" spans="1:10" x14ac:dyDescent="0.3">
      <c r="A13" s="158"/>
      <c r="B13" s="171"/>
      <c r="C13" s="158"/>
      <c r="D13" s="50" t="s">
        <v>96</v>
      </c>
      <c r="E13" s="53" t="s">
        <v>97</v>
      </c>
      <c r="F13" s="158"/>
      <c r="G13" s="50" t="s">
        <v>96</v>
      </c>
      <c r="H13" s="53" t="s">
        <v>97</v>
      </c>
      <c r="I13" s="175"/>
      <c r="J13" s="174"/>
    </row>
    <row r="14" spans="1:10" x14ac:dyDescent="0.3">
      <c r="A14" s="146">
        <v>2015</v>
      </c>
      <c r="B14" s="54" t="s">
        <v>98</v>
      </c>
      <c r="C14" s="67">
        <v>22666</v>
      </c>
      <c r="D14" s="52">
        <v>-2.3515579071134596</v>
      </c>
      <c r="E14" s="52">
        <v>-29.821843532145621</v>
      </c>
      <c r="F14" s="51">
        <v>491060</v>
      </c>
      <c r="G14" s="52">
        <v>-5.619552160655445</v>
      </c>
      <c r="H14" s="52">
        <v>-8.9141978729412585</v>
      </c>
      <c r="I14" s="52">
        <v>4.4399200760925499</v>
      </c>
      <c r="J14" s="52">
        <v>95.560079923907452</v>
      </c>
    </row>
    <row r="15" spans="1:10" x14ac:dyDescent="0.3">
      <c r="A15" s="147"/>
      <c r="B15" s="54" t="s">
        <v>99</v>
      </c>
      <c r="C15" s="67">
        <v>23178</v>
      </c>
      <c r="D15" s="52">
        <v>-0.42644992976119056</v>
      </c>
      <c r="E15" s="52">
        <v>-13.486770411054451</v>
      </c>
      <c r="F15" s="51">
        <v>519860</v>
      </c>
      <c r="G15" s="52">
        <v>3.7984125689110755</v>
      </c>
      <c r="H15" s="52">
        <v>-5.0096635052285308</v>
      </c>
      <c r="I15" s="52">
        <v>4.2669149089408069</v>
      </c>
      <c r="J15" s="52">
        <v>95.733085091059195</v>
      </c>
    </row>
    <row r="16" spans="1:10" x14ac:dyDescent="0.3">
      <c r="A16" s="147"/>
      <c r="B16" s="54" t="s">
        <v>100</v>
      </c>
      <c r="C16" s="67">
        <v>23723</v>
      </c>
      <c r="D16" s="52">
        <v>-2.4537713508338754</v>
      </c>
      <c r="E16" s="52">
        <v>-14.912319254603787</v>
      </c>
      <c r="F16" s="51">
        <v>585641</v>
      </c>
      <c r="G16" s="52">
        <v>13.332210469581611</v>
      </c>
      <c r="H16" s="52">
        <v>6.5520190023753031</v>
      </c>
      <c r="I16" s="52">
        <v>3.6945366276284934</v>
      </c>
      <c r="J16" s="52">
        <v>96.305463372371506</v>
      </c>
    </row>
    <row r="17" spans="1:10" x14ac:dyDescent="0.3">
      <c r="A17" s="148"/>
      <c r="B17" s="54" t="s">
        <v>101</v>
      </c>
      <c r="C17" s="67">
        <v>16717</v>
      </c>
      <c r="D17" s="52">
        <v>-20.134297520661164</v>
      </c>
      <c r="E17" s="52">
        <v>-24.250440917107582</v>
      </c>
      <c r="F17" s="51">
        <v>546530</v>
      </c>
      <c r="G17" s="52">
        <v>-8.6183288847672799</v>
      </c>
      <c r="H17" s="52">
        <v>1.4577439070000651</v>
      </c>
      <c r="I17" s="52">
        <v>3.244052989136136</v>
      </c>
      <c r="J17" s="52">
        <v>96.755947010863864</v>
      </c>
    </row>
    <row r="18" spans="1:10" x14ac:dyDescent="0.3">
      <c r="A18" s="165">
        <v>2016</v>
      </c>
      <c r="B18" s="54" t="s">
        <v>98</v>
      </c>
      <c r="C18" s="67">
        <v>20618</v>
      </c>
      <c r="D18" s="52">
        <v>1.6103996895615182</v>
      </c>
      <c r="E18" s="52">
        <v>-21.177001806140879</v>
      </c>
      <c r="F18" s="51">
        <v>468983</v>
      </c>
      <c r="G18" s="52">
        <v>-11.113183162605935</v>
      </c>
      <c r="H18" s="52">
        <v>-4.4478373873821369</v>
      </c>
      <c r="I18" s="52">
        <v>3.6912775330396475</v>
      </c>
      <c r="J18" s="52">
        <v>96.308722466960347</v>
      </c>
    </row>
    <row r="19" spans="1:10" x14ac:dyDescent="0.3">
      <c r="A19" s="165"/>
      <c r="B19" s="54" t="s">
        <v>99</v>
      </c>
      <c r="C19" s="67">
        <v>25931</v>
      </c>
      <c r="D19" s="52">
        <v>36.503087009101904</v>
      </c>
      <c r="E19" s="52">
        <v>8.0566332443190447</v>
      </c>
      <c r="F19" s="51">
        <v>521682</v>
      </c>
      <c r="G19" s="52">
        <v>12.639724430002389</v>
      </c>
      <c r="H19" s="52">
        <v>3.6910777246288831</v>
      </c>
      <c r="I19" s="52">
        <v>4.43858501734372</v>
      </c>
      <c r="J19" s="52">
        <v>95.561414982656274</v>
      </c>
    </row>
    <row r="20" spans="1:10" x14ac:dyDescent="0.3">
      <c r="A20" s="165"/>
      <c r="B20" s="54" t="s">
        <v>100</v>
      </c>
      <c r="C20" s="67">
        <v>24573</v>
      </c>
      <c r="D20" s="52">
        <v>-5.4135969411545375</v>
      </c>
      <c r="E20" s="52">
        <v>4.7778925619834638</v>
      </c>
      <c r="F20" s="51">
        <v>490637</v>
      </c>
      <c r="G20" s="52">
        <v>-7.7301256589405796</v>
      </c>
      <c r="H20" s="52">
        <v>-15.579492605868936</v>
      </c>
      <c r="I20" s="52">
        <v>4.5449555138813267</v>
      </c>
      <c r="J20" s="52">
        <v>95.45504448611868</v>
      </c>
    </row>
    <row r="21" spans="1:10" x14ac:dyDescent="0.3">
      <c r="A21" s="165"/>
      <c r="B21" s="54" t="s">
        <v>101</v>
      </c>
      <c r="C21" s="67">
        <v>22276</v>
      </c>
      <c r="D21" s="52">
        <v>-8.0897214690658075</v>
      </c>
      <c r="E21" s="52">
        <v>20.579485189496836</v>
      </c>
      <c r="F21" s="51">
        <v>520503</v>
      </c>
      <c r="G21" s="52">
        <v>9.4659111714088482</v>
      </c>
      <c r="H21" s="52">
        <v>1.1271478259361061</v>
      </c>
      <c r="I21" s="52">
        <v>3.8440761557588981</v>
      </c>
      <c r="J21" s="52">
        <v>96.155923844241102</v>
      </c>
    </row>
    <row r="22" spans="1:10" x14ac:dyDescent="0.3">
      <c r="A22" s="165">
        <v>2017</v>
      </c>
      <c r="B22" s="54" t="s">
        <v>98</v>
      </c>
      <c r="C22" s="67">
        <v>20614</v>
      </c>
      <c r="D22" s="52">
        <v>-12.679682471572633</v>
      </c>
      <c r="E22" s="52">
        <v>3.6216663484183016</v>
      </c>
      <c r="F22" s="51">
        <v>406187</v>
      </c>
      <c r="G22" s="52">
        <v>-23.233453840578775</v>
      </c>
      <c r="H22" s="52">
        <v>-12.66216816210229</v>
      </c>
      <c r="I22" s="52">
        <v>4.3495685163910336</v>
      </c>
      <c r="J22" s="52">
        <v>95.650431483608969</v>
      </c>
    </row>
    <row r="23" spans="1:10" x14ac:dyDescent="0.3">
      <c r="A23" s="165"/>
      <c r="B23" s="54" t="s">
        <v>99</v>
      </c>
      <c r="C23" s="67">
        <v>29093</v>
      </c>
      <c r="D23" s="52">
        <v>13.63636363636364</v>
      </c>
      <c r="E23" s="52">
        <v>-13.736827380397273</v>
      </c>
      <c r="F23" s="51">
        <v>523873</v>
      </c>
      <c r="G23" s="52">
        <v>31.244657970447747</v>
      </c>
      <c r="H23" s="52">
        <v>1.7636000571767738</v>
      </c>
      <c r="I23" s="52">
        <v>3.788119229517025</v>
      </c>
      <c r="J23" s="52">
        <v>96.211880770482978</v>
      </c>
    </row>
    <row r="24" spans="1:10" x14ac:dyDescent="0.3">
      <c r="A24" s="165"/>
      <c r="B24" s="54" t="s">
        <v>100</v>
      </c>
      <c r="C24" s="67">
        <v>23423</v>
      </c>
      <c r="D24" s="52">
        <v>7.5243243243243256</v>
      </c>
      <c r="E24" s="52">
        <v>-1.9373921616958398</v>
      </c>
      <c r="F24" s="51">
        <v>580546</v>
      </c>
      <c r="G24" s="52">
        <v>14.06796362390368</v>
      </c>
      <c r="H24" s="52">
        <v>25.804513254810658</v>
      </c>
      <c r="I24" s="52">
        <v>3.5785860519337533</v>
      </c>
      <c r="J24" s="52">
        <v>96.421413948066245</v>
      </c>
    </row>
    <row r="25" spans="1:10" x14ac:dyDescent="0.3">
      <c r="A25" s="165"/>
      <c r="B25" s="54" t="s">
        <v>101</v>
      </c>
      <c r="C25" s="67">
        <v>28800</v>
      </c>
      <c r="D25" s="52">
        <v>8.2947918761311143</v>
      </c>
      <c r="E25" s="52">
        <v>15.543874704998913</v>
      </c>
      <c r="F25" s="51">
        <v>620482</v>
      </c>
      <c r="G25" s="52">
        <v>7.561617254697083</v>
      </c>
      <c r="H25" s="52">
        <v>23.615989295868872</v>
      </c>
      <c r="I25" s="52">
        <f t="shared" ref="I25:I30" si="0">100*(C25/SUM(C25,F25))</f>
        <v>4.4356689389202222</v>
      </c>
      <c r="J25" s="52">
        <f t="shared" ref="J25:J30" si="1">100*(F25/SUM(C25,F25))</f>
        <v>95.56433106107977</v>
      </c>
    </row>
    <row r="26" spans="1:10" x14ac:dyDescent="0.3">
      <c r="A26" s="165">
        <v>2018</v>
      </c>
      <c r="B26" s="54" t="s">
        <v>98</v>
      </c>
      <c r="C26" s="67">
        <v>23203</v>
      </c>
      <c r="D26" s="52">
        <v>1.9032587503481579</v>
      </c>
      <c r="E26" s="52">
        <v>34.84029484029486</v>
      </c>
      <c r="F26" s="51">
        <v>534471</v>
      </c>
      <c r="G26" s="52">
        <f t="shared" ref="G26:G40" si="2">100*(F26/F25-1)</f>
        <v>-13.861965375305008</v>
      </c>
      <c r="H26" s="52">
        <f>100*(F26/F22-1)</f>
        <v>31.58249771656898</v>
      </c>
      <c r="I26" s="52">
        <f t="shared" si="0"/>
        <v>4.1606745159358329</v>
      </c>
      <c r="J26" s="52">
        <f t="shared" si="1"/>
        <v>95.839325484064162</v>
      </c>
    </row>
    <row r="27" spans="1:10" x14ac:dyDescent="0.3">
      <c r="A27" s="165"/>
      <c r="B27" s="54" t="s">
        <v>99</v>
      </c>
      <c r="C27" s="67">
        <v>27321</v>
      </c>
      <c r="D27" s="52">
        <v>18.317237609329439</v>
      </c>
      <c r="E27" s="52">
        <v>40.394594594594594</v>
      </c>
      <c r="F27" s="51">
        <v>652365</v>
      </c>
      <c r="G27" s="52">
        <f t="shared" si="2"/>
        <v>22.058072374366432</v>
      </c>
      <c r="H27" s="52">
        <f>100*(F27/F23-1)</f>
        <v>24.527318644022511</v>
      </c>
      <c r="I27" s="52">
        <f t="shared" si="0"/>
        <v>4.0196502502626217</v>
      </c>
      <c r="J27" s="52">
        <f t="shared" si="1"/>
        <v>95.980349749737385</v>
      </c>
    </row>
    <row r="28" spans="1:10" x14ac:dyDescent="0.3">
      <c r="A28" s="165"/>
      <c r="B28" s="54" t="s">
        <v>100</v>
      </c>
      <c r="C28" s="67">
        <v>23404</v>
      </c>
      <c r="D28" s="52">
        <v>-14.46117121626304</v>
      </c>
      <c r="E28" s="52">
        <v>11.688115825457473</v>
      </c>
      <c r="F28" s="51">
        <v>623284</v>
      </c>
      <c r="G28" s="52">
        <f t="shared" si="2"/>
        <v>-4.4577805369693362</v>
      </c>
      <c r="H28" s="52">
        <f>100*(F28/F24-1)</f>
        <v>7.3616905464855442</v>
      </c>
      <c r="I28" s="52">
        <f t="shared" si="0"/>
        <v>3.6190558661982286</v>
      </c>
      <c r="J28" s="52">
        <f t="shared" si="1"/>
        <v>96.380944133801776</v>
      </c>
    </row>
    <row r="29" spans="1:10" x14ac:dyDescent="0.3">
      <c r="A29" s="165"/>
      <c r="B29" s="54" t="s">
        <v>101</v>
      </c>
      <c r="C29" s="67">
        <v>22373</v>
      </c>
      <c r="D29" s="52">
        <v>-4.9151550614394353</v>
      </c>
      <c r="E29" s="52">
        <v>-1.9357534119394728</v>
      </c>
      <c r="F29" s="51">
        <v>679395</v>
      </c>
      <c r="G29" s="52">
        <f t="shared" si="2"/>
        <v>9.0024772014041687</v>
      </c>
      <c r="H29" s="52">
        <f>100*(F29/F25-1)</f>
        <v>9.4947153986739252</v>
      </c>
      <c r="I29" s="52">
        <f t="shared" si="0"/>
        <v>3.18809065104137</v>
      </c>
      <c r="J29" s="52">
        <f t="shared" si="1"/>
        <v>96.811909348958622</v>
      </c>
    </row>
    <row r="30" spans="1:10" x14ac:dyDescent="0.3">
      <c r="A30" s="146">
        <v>2019</v>
      </c>
      <c r="B30" s="54" t="s">
        <v>98</v>
      </c>
      <c r="C30" s="67">
        <v>19375</v>
      </c>
      <c r="D30" s="52">
        <v>-16.913609467455629</v>
      </c>
      <c r="E30" s="52">
        <v>-20.043731778425652</v>
      </c>
      <c r="F30" s="51">
        <v>549926</v>
      </c>
      <c r="G30" s="52">
        <f t="shared" si="2"/>
        <v>-19.056513515701468</v>
      </c>
      <c r="H30" s="52">
        <f>100*(F30/F26-1)</f>
        <v>2.8916442613350357</v>
      </c>
      <c r="I30" s="52">
        <f t="shared" si="0"/>
        <v>3.4032963230347395</v>
      </c>
      <c r="J30" s="52">
        <f t="shared" si="1"/>
        <v>96.596703676965262</v>
      </c>
    </row>
    <row r="31" spans="1:10" x14ac:dyDescent="0.3">
      <c r="A31" s="147"/>
      <c r="B31" s="54" t="s">
        <v>99</v>
      </c>
      <c r="C31" s="67">
        <v>26135</v>
      </c>
      <c r="D31" s="52">
        <f t="shared" ref="D31:D40" si="3">100*(C31/C30-1)</f>
        <v>34.890322580645176</v>
      </c>
      <c r="E31" s="52">
        <f t="shared" ref="E31:E40" si="4">100*(C31/C27-1)</f>
        <v>-4.3409831265327048</v>
      </c>
      <c r="F31" s="51">
        <v>661366</v>
      </c>
      <c r="G31" s="52">
        <f t="shared" si="2"/>
        <v>20.264544684193876</v>
      </c>
      <c r="H31" s="52">
        <f t="shared" ref="H31:H36" si="5">100*(F31/F27-1)</f>
        <v>1.3797490668567391</v>
      </c>
      <c r="I31" s="52">
        <f t="shared" ref="I31:I40" si="6">100*(C31/SUM(C31,F31))</f>
        <v>3.8014490160741583</v>
      </c>
      <c r="J31" s="52">
        <f t="shared" ref="J31:J40" si="7">100*(F31/SUM(C31,F31))</f>
        <v>96.198550983925841</v>
      </c>
    </row>
    <row r="32" spans="1:10" x14ac:dyDescent="0.3">
      <c r="A32" s="147"/>
      <c r="B32" s="54" t="s">
        <v>100</v>
      </c>
      <c r="C32" s="67">
        <v>27904</v>
      </c>
      <c r="D32" s="52">
        <f t="shared" si="3"/>
        <v>6.7687009757030792</v>
      </c>
      <c r="E32" s="52">
        <f t="shared" si="4"/>
        <v>19.227482481627067</v>
      </c>
      <c r="F32" s="51">
        <v>694480</v>
      </c>
      <c r="G32" s="52">
        <f t="shared" si="2"/>
        <v>5.0069099409404183</v>
      </c>
      <c r="H32" s="52">
        <f t="shared" si="5"/>
        <v>11.42272222614411</v>
      </c>
      <c r="I32" s="52">
        <f t="shared" si="6"/>
        <v>3.8627655097565836</v>
      </c>
      <c r="J32" s="52">
        <f t="shared" si="7"/>
        <v>96.137234490243415</v>
      </c>
    </row>
    <row r="33" spans="1:13" x14ac:dyDescent="0.3">
      <c r="A33" s="148"/>
      <c r="B33" s="54" t="s">
        <v>101</v>
      </c>
      <c r="C33" s="67">
        <v>24555</v>
      </c>
      <c r="D33" s="52">
        <f t="shared" si="3"/>
        <v>-12.001863532110091</v>
      </c>
      <c r="E33" s="52">
        <f t="shared" si="4"/>
        <v>9.7528270683413076</v>
      </c>
      <c r="F33" s="51">
        <v>710723</v>
      </c>
      <c r="G33" s="52">
        <f t="shared" si="2"/>
        <v>2.3388722497408088</v>
      </c>
      <c r="H33" s="52">
        <f t="shared" si="5"/>
        <v>4.6111614009523239</v>
      </c>
      <c r="I33" s="52">
        <f t="shared" si="6"/>
        <v>3.3395532030062096</v>
      </c>
      <c r="J33" s="52">
        <f t="shared" si="7"/>
        <v>96.660446796993796</v>
      </c>
    </row>
    <row r="34" spans="1:13" x14ac:dyDescent="0.3">
      <c r="A34" s="165">
        <v>2020</v>
      </c>
      <c r="B34" s="54" t="s">
        <v>98</v>
      </c>
      <c r="C34" s="67">
        <v>30660</v>
      </c>
      <c r="D34" s="52">
        <f t="shared" si="3"/>
        <v>24.862553451435552</v>
      </c>
      <c r="E34" s="52">
        <f t="shared" si="4"/>
        <v>58.245161290322578</v>
      </c>
      <c r="F34" s="51">
        <v>575555</v>
      </c>
      <c r="G34" s="52">
        <f t="shared" si="2"/>
        <v>-19.018379875141235</v>
      </c>
      <c r="H34" s="52">
        <f t="shared" si="5"/>
        <v>4.6604452235391669</v>
      </c>
      <c r="I34" s="52">
        <f t="shared" si="6"/>
        <v>5.0576115734516636</v>
      </c>
      <c r="J34" s="52">
        <f t="shared" si="7"/>
        <v>94.942388426548348</v>
      </c>
    </row>
    <row r="35" spans="1:13" x14ac:dyDescent="0.3">
      <c r="A35" s="165"/>
      <c r="B35" s="54" t="s">
        <v>99</v>
      </c>
      <c r="C35" s="67">
        <v>20048</v>
      </c>
      <c r="D35" s="52">
        <f t="shared" si="3"/>
        <v>-34.611872146118714</v>
      </c>
      <c r="E35" s="52">
        <f t="shared" si="4"/>
        <v>-23.290606466424336</v>
      </c>
      <c r="F35" s="51">
        <v>321040</v>
      </c>
      <c r="G35" s="52">
        <f t="shared" si="2"/>
        <v>-44.220795579918516</v>
      </c>
      <c r="H35" s="52">
        <f t="shared" si="5"/>
        <v>-51.458042899090671</v>
      </c>
      <c r="I35" s="52">
        <f t="shared" si="6"/>
        <v>5.8776620696125343</v>
      </c>
      <c r="J35" s="52">
        <f t="shared" si="7"/>
        <v>94.122337930387474</v>
      </c>
    </row>
    <row r="36" spans="1:13" x14ac:dyDescent="0.3">
      <c r="A36" s="165"/>
      <c r="B36" s="54" t="s">
        <v>100</v>
      </c>
      <c r="C36" s="67">
        <v>26430</v>
      </c>
      <c r="D36" s="52">
        <f t="shared" si="3"/>
        <v>31.833599361532315</v>
      </c>
      <c r="E36" s="52">
        <f t="shared" si="4"/>
        <v>-5.2823967889908285</v>
      </c>
      <c r="F36" s="51">
        <v>500690</v>
      </c>
      <c r="G36" s="52">
        <f t="shared" si="2"/>
        <v>55.958759033142293</v>
      </c>
      <c r="H36" s="52">
        <f t="shared" si="5"/>
        <v>-27.90433129823753</v>
      </c>
      <c r="I36" s="52">
        <f t="shared" si="6"/>
        <v>5.0140385490969797</v>
      </c>
      <c r="J36" s="52">
        <f t="shared" si="7"/>
        <v>94.985961450903019</v>
      </c>
    </row>
    <row r="37" spans="1:13" x14ac:dyDescent="0.3">
      <c r="A37" s="165"/>
      <c r="B37" s="54" t="s">
        <v>101</v>
      </c>
      <c r="C37" s="67">
        <v>33794</v>
      </c>
      <c r="D37" s="52">
        <f t="shared" si="3"/>
        <v>27.862277714718118</v>
      </c>
      <c r="E37" s="52">
        <f t="shared" si="4"/>
        <v>37.62573813887191</v>
      </c>
      <c r="F37" s="51">
        <v>674627</v>
      </c>
      <c r="G37" s="52">
        <f t="shared" si="2"/>
        <v>34.739459545826755</v>
      </c>
      <c r="H37" s="52">
        <f>100*(F37/F33-1)</f>
        <v>-5.0787718984752095</v>
      </c>
      <c r="I37" s="52">
        <f t="shared" si="6"/>
        <v>4.7703272489098998</v>
      </c>
      <c r="J37" s="52">
        <f t="shared" si="7"/>
        <v>95.229672751090106</v>
      </c>
    </row>
    <row r="38" spans="1:13" x14ac:dyDescent="0.3">
      <c r="A38" s="165">
        <v>2021</v>
      </c>
      <c r="B38" s="54" t="s">
        <v>98</v>
      </c>
      <c r="C38" s="67">
        <v>33868</v>
      </c>
      <c r="D38" s="52">
        <f t="shared" si="3"/>
        <v>0.21897378232822451</v>
      </c>
      <c r="E38" s="52">
        <f t="shared" si="4"/>
        <v>10.463144161774295</v>
      </c>
      <c r="F38" s="51">
        <v>725970</v>
      </c>
      <c r="G38" s="52">
        <f t="shared" si="2"/>
        <v>7.6105759182481636</v>
      </c>
      <c r="H38" s="52">
        <f>100*(F38/F34-1)</f>
        <v>26.133905534657842</v>
      </c>
      <c r="I38" s="52">
        <f t="shared" si="6"/>
        <v>4.4572658908872675</v>
      </c>
      <c r="J38" s="52">
        <f t="shared" si="7"/>
        <v>95.542734109112743</v>
      </c>
      <c r="L38" s="55"/>
      <c r="M38" s="55"/>
    </row>
    <row r="39" spans="1:13" x14ac:dyDescent="0.3">
      <c r="A39" s="165"/>
      <c r="B39" s="54" t="s">
        <v>99</v>
      </c>
      <c r="C39" s="67">
        <v>636144</v>
      </c>
      <c r="D39" s="52">
        <f t="shared" si="3"/>
        <v>1778.3040037793789</v>
      </c>
      <c r="E39" s="52">
        <f t="shared" si="4"/>
        <v>3073.1045490822025</v>
      </c>
      <c r="F39" s="51">
        <v>259577</v>
      </c>
      <c r="G39" s="52">
        <f t="shared" si="2"/>
        <v>-64.244114770582812</v>
      </c>
      <c r="H39" s="52">
        <f>100*(F39/F35-1)</f>
        <v>-19.144966359332173</v>
      </c>
      <c r="I39" s="52">
        <f t="shared" si="6"/>
        <v>71.020328874727738</v>
      </c>
      <c r="J39" s="52">
        <f t="shared" si="7"/>
        <v>28.979671125272265</v>
      </c>
      <c r="L39" s="55"/>
      <c r="M39" s="55"/>
    </row>
    <row r="40" spans="1:13" x14ac:dyDescent="0.3">
      <c r="A40" s="165"/>
      <c r="B40" s="54" t="s">
        <v>100</v>
      </c>
      <c r="C40" s="67">
        <v>40070</v>
      </c>
      <c r="D40" s="52">
        <f t="shared" si="3"/>
        <v>-93.701111697980338</v>
      </c>
      <c r="E40" s="52">
        <f t="shared" si="4"/>
        <v>51.608021188043885</v>
      </c>
      <c r="F40" s="51">
        <v>974736</v>
      </c>
      <c r="G40" s="52">
        <f t="shared" si="2"/>
        <v>275.50938642483732</v>
      </c>
      <c r="H40" s="52">
        <f>100*(F40/F36-1)</f>
        <v>94.678543609818448</v>
      </c>
      <c r="I40" s="52">
        <f t="shared" si="6"/>
        <v>3.9485379471544313</v>
      </c>
      <c r="J40" s="52">
        <f t="shared" si="7"/>
        <v>96.051462052845565</v>
      </c>
      <c r="L40" s="55"/>
      <c r="M40" s="55"/>
    </row>
    <row r="41" spans="1:13" x14ac:dyDescent="0.3">
      <c r="A41" s="146"/>
      <c r="B41" s="76" t="s">
        <v>101</v>
      </c>
      <c r="C41" s="179"/>
      <c r="D41" s="52"/>
      <c r="E41" s="52"/>
      <c r="F41" s="51"/>
      <c r="G41" s="52"/>
      <c r="H41" s="52"/>
      <c r="I41" s="52"/>
      <c r="J41" s="52"/>
      <c r="L41" s="55"/>
      <c r="M41" s="55"/>
    </row>
    <row r="42" spans="1:13" x14ac:dyDescent="0.3">
      <c r="A42" s="165">
        <v>2022</v>
      </c>
      <c r="B42" s="54" t="s">
        <v>98</v>
      </c>
      <c r="C42" s="51">
        <v>64309.472056170009</v>
      </c>
      <c r="D42" s="52"/>
      <c r="E42" s="52">
        <f>100*(C42/C38-1)</f>
        <v>89.882697697443035</v>
      </c>
      <c r="F42" s="51">
        <v>1079630.6110713799</v>
      </c>
      <c r="G42" s="52"/>
      <c r="H42" s="52">
        <f>100*(F42/F38-1)</f>
        <v>48.715595833351209</v>
      </c>
      <c r="I42" s="52">
        <f t="shared" ref="I42:I46" si="8">100*(C42/SUM(C42,F42))</f>
        <v>5.6217517861903143</v>
      </c>
      <c r="J42" s="52">
        <f t="shared" ref="J42:J46" si="9">100*(F42/SUM(C42,F42))</f>
        <v>94.378248213809684</v>
      </c>
      <c r="L42" s="55"/>
      <c r="M42" s="55"/>
    </row>
    <row r="43" spans="1:13" x14ac:dyDescent="0.3">
      <c r="A43" s="165"/>
      <c r="B43" s="54" t="s">
        <v>99</v>
      </c>
      <c r="C43" s="51">
        <v>71834.42280244999</v>
      </c>
      <c r="D43" s="52">
        <f>100*(C43/C42-1)</f>
        <v>11.701154597735531</v>
      </c>
      <c r="E43" s="52">
        <f>100*(C43/C39-1)</f>
        <v>-88.707836149920468</v>
      </c>
      <c r="F43" s="51">
        <v>1140467.8755347803</v>
      </c>
      <c r="G43" s="52">
        <f>100*(F43/F42-1)</f>
        <v>5.6350073663647082</v>
      </c>
      <c r="H43" s="52">
        <f>100*(F43/F39-1)</f>
        <v>339.35628947664094</v>
      </c>
      <c r="I43" s="52">
        <f t="shared" si="8"/>
        <v>5.9254546412208127</v>
      </c>
      <c r="J43" s="52">
        <f t="shared" si="9"/>
        <v>94.07454535877919</v>
      </c>
      <c r="L43" s="55"/>
      <c r="M43" s="55"/>
    </row>
    <row r="44" spans="1:13" x14ac:dyDescent="0.3">
      <c r="A44" s="165"/>
      <c r="B44" s="54" t="s">
        <v>100</v>
      </c>
      <c r="C44" s="51">
        <v>70641.900008100012</v>
      </c>
      <c r="D44" s="52">
        <f>100*(C44/C43-1)</f>
        <v>-1.6600993615964676</v>
      </c>
      <c r="E44" s="52">
        <f>100*(C44/C40-1)</f>
        <v>76.296231614923911</v>
      </c>
      <c r="F44" s="51">
        <v>1009310.0221384199</v>
      </c>
      <c r="G44" s="52">
        <f>100*(F44/F43-1)</f>
        <v>-11.500354916604627</v>
      </c>
      <c r="H44" s="52">
        <f>100*(F44/F40-1)</f>
        <v>3.5470139749039564</v>
      </c>
      <c r="I44" s="52">
        <f t="shared" si="8"/>
        <v>6.5412078592991136</v>
      </c>
      <c r="J44" s="52">
        <f t="shared" si="9"/>
        <v>93.458792140700879</v>
      </c>
      <c r="L44" s="55"/>
      <c r="M44" s="55"/>
    </row>
    <row r="45" spans="1:13" x14ac:dyDescent="0.3">
      <c r="A45" s="165"/>
      <c r="B45" s="54" t="s">
        <v>101</v>
      </c>
      <c r="C45" s="51">
        <v>60024.435161000001</v>
      </c>
      <c r="D45" s="52">
        <f>100*(C45/C44-1)</f>
        <v>-15.029981987860719</v>
      </c>
      <c r="E45" s="52"/>
      <c r="F45" s="51">
        <v>832268.38508281007</v>
      </c>
      <c r="G45" s="52">
        <f>100*(F45/F44-1)</f>
        <v>-17.540857929906672</v>
      </c>
      <c r="H45" s="52"/>
      <c r="I45" s="52">
        <f t="shared" si="8"/>
        <v>6.7269884727525788</v>
      </c>
      <c r="J45" s="52">
        <f t="shared" si="9"/>
        <v>93.273011527247419</v>
      </c>
      <c r="L45" s="55"/>
      <c r="M45" s="55"/>
    </row>
    <row r="46" spans="1:13" x14ac:dyDescent="0.3">
      <c r="A46" s="165">
        <v>2023</v>
      </c>
      <c r="B46" s="54" t="s">
        <v>98</v>
      </c>
      <c r="C46" s="51">
        <v>84122.047283309978</v>
      </c>
      <c r="D46" s="52">
        <f>100*(C46/C45-1)</f>
        <v>40.146337166979372</v>
      </c>
      <c r="E46" s="52">
        <f>100*(C46/C42-1)</f>
        <v>30.808175831135753</v>
      </c>
      <c r="F46" s="51">
        <v>586190.78953577997</v>
      </c>
      <c r="G46" s="52">
        <f>100*(F46/F45-1)</f>
        <v>-29.567096378717494</v>
      </c>
      <c r="H46" s="52">
        <f>100*(F46/F42-1)</f>
        <v>-45.704504529186238</v>
      </c>
      <c r="I46" s="52">
        <f t="shared" si="8"/>
        <v>12.549669745622607</v>
      </c>
      <c r="J46" s="52">
        <f t="shared" si="9"/>
        <v>87.450330254377391</v>
      </c>
      <c r="L46" s="55"/>
      <c r="M46" s="55"/>
    </row>
    <row r="47" spans="1:13" x14ac:dyDescent="0.3">
      <c r="A47" s="165"/>
      <c r="B47" s="54" t="s">
        <v>99</v>
      </c>
      <c r="C47" s="51">
        <v>107578.57361141</v>
      </c>
      <c r="D47" s="52">
        <f>100*(C47/C46-1)</f>
        <v>27.883922331445522</v>
      </c>
      <c r="E47" s="52">
        <f>100*(C47/C43-1)</f>
        <v>49.759084035879411</v>
      </c>
      <c r="F47" s="51">
        <v>574005.32614431996</v>
      </c>
      <c r="G47" s="52">
        <f>100*(F47/F46-1)</f>
        <v>-2.078753813431633</v>
      </c>
      <c r="H47" s="52">
        <f>100*(F47/F43-1)</f>
        <v>-49.669312178112747</v>
      </c>
      <c r="I47" s="52">
        <f>100*(C47/SUM(C47,F47))</f>
        <v>15.783614262303534</v>
      </c>
      <c r="J47" s="52">
        <f>100*(F47/SUM(C47,F47))</f>
        <v>84.21638573769647</v>
      </c>
      <c r="L47" s="55"/>
      <c r="M47" s="55"/>
    </row>
    <row r="48" spans="1:13" x14ac:dyDescent="0.3">
      <c r="A48" s="165"/>
      <c r="B48" s="54" t="s">
        <v>100</v>
      </c>
      <c r="C48" s="51">
        <v>107086.590281</v>
      </c>
      <c r="D48" s="52">
        <f t="shared" ref="D48:D49" si="10">100*(C48/C47-1)</f>
        <v>-0.45732464550712892</v>
      </c>
      <c r="E48" s="52">
        <f t="shared" ref="E48:E49" si="11">100*(C48/C44-1)</f>
        <v>51.590756008432862</v>
      </c>
      <c r="F48" s="51">
        <v>644811.46272666007</v>
      </c>
      <c r="G48" s="52">
        <f t="shared" ref="G48:G49" si="12">100*(F48/F47-1)</f>
        <v>12.335449403920261</v>
      </c>
      <c r="H48" s="52">
        <f t="shared" ref="H48:H49" si="13">100*(F48/F44-1)</f>
        <v>-36.113637179535644</v>
      </c>
      <c r="I48" s="52">
        <f t="shared" ref="I48:I49" si="14">100*(C48/SUM(C48,F48))</f>
        <v>14.242168848907639</v>
      </c>
      <c r="J48" s="52">
        <f t="shared" ref="J48:J49" si="15">100*(F48/SUM(C48,F48))</f>
        <v>85.757831151092361</v>
      </c>
      <c r="L48" s="55"/>
      <c r="M48" s="55"/>
    </row>
    <row r="49" spans="1:13" x14ac:dyDescent="0.3">
      <c r="A49" s="165"/>
      <c r="B49" s="54" t="s">
        <v>101</v>
      </c>
      <c r="C49" s="51">
        <v>83430.217574400012</v>
      </c>
      <c r="D49" s="52">
        <f t="shared" si="10"/>
        <v>-22.09088238268172</v>
      </c>
      <c r="E49" s="52">
        <f t="shared" si="11"/>
        <v>38.993757043477473</v>
      </c>
      <c r="F49" s="51">
        <v>648498.36913432996</v>
      </c>
      <c r="G49" s="52">
        <f t="shared" si="12"/>
        <v>0.57178053133226658</v>
      </c>
      <c r="H49" s="52">
        <f t="shared" si="13"/>
        <v>-22.08061957444114</v>
      </c>
      <c r="I49" s="52">
        <f t="shared" si="14"/>
        <v>11.398682752584024</v>
      </c>
      <c r="J49" s="52">
        <f t="shared" si="15"/>
        <v>88.601317247415977</v>
      </c>
      <c r="L49" s="55"/>
      <c r="M49" s="55"/>
    </row>
    <row r="50" spans="1:13" x14ac:dyDescent="0.3">
      <c r="A50" s="165">
        <v>2024</v>
      </c>
      <c r="B50" s="54" t="s">
        <v>98</v>
      </c>
      <c r="C50" s="51">
        <v>98552.140870999996</v>
      </c>
      <c r="D50" s="52">
        <f t="shared" ref="D50" si="16">100*(C50/C49-1)</f>
        <v>18.125235359856042</v>
      </c>
      <c r="E50" s="52">
        <f t="shared" ref="E50" si="17">100*(C50/C46-1)</f>
        <v>17.153759393291644</v>
      </c>
      <c r="F50" s="51">
        <v>506361.35360999999</v>
      </c>
      <c r="G50" s="52">
        <f t="shared" ref="G50" si="18">100*(F50/F49-1)</f>
        <v>-21.917867845075133</v>
      </c>
      <c r="H50" s="52">
        <f t="shared" ref="H50" si="19">100*(F50/F46-1)</f>
        <v>-13.618336785707442</v>
      </c>
      <c r="I50" s="52">
        <f t="shared" ref="I50" si="20">100*(C50/SUM(C50,F50))</f>
        <v>16.291939553366248</v>
      </c>
      <c r="J50" s="52">
        <f t="shared" ref="J50" si="21">100*(F50/SUM(C50,F50))</f>
        <v>83.708060446633752</v>
      </c>
    </row>
    <row r="51" spans="1:13" x14ac:dyDescent="0.3">
      <c r="A51" s="165"/>
      <c r="B51" s="54" t="s">
        <v>99</v>
      </c>
      <c r="C51" s="67">
        <v>135581.30493499999</v>
      </c>
      <c r="D51" s="52">
        <f t="shared" ref="D51" si="22">100*(C51/C50-1)</f>
        <v>37.573170645241881</v>
      </c>
      <c r="E51" s="52">
        <f t="shared" ref="E51" si="23">100*(C51/C47-1)</f>
        <v>26.030026596876144</v>
      </c>
      <c r="F51" s="67">
        <v>719532.89373699995</v>
      </c>
      <c r="G51" s="52">
        <f t="shared" ref="G51:G52" si="24">100*(F51/F50-1)</f>
        <v>42.098698608658999</v>
      </c>
      <c r="H51" s="52">
        <f t="shared" ref="H51:H52" si="25">100*(F51/F47-1)</f>
        <v>25.352999521835539</v>
      </c>
      <c r="I51" s="52">
        <f t="shared" ref="I51:I52" si="26">100*(C51/SUM(C51,F51))</f>
        <v>15.855344835293225</v>
      </c>
      <c r="J51" s="52">
        <f t="shared" ref="J51:J52" si="27">100*(F51/SUM(C51,F51))</f>
        <v>84.144655164706776</v>
      </c>
    </row>
    <row r="52" spans="1:13" x14ac:dyDescent="0.3">
      <c r="A52" s="165"/>
      <c r="B52" s="54" t="s">
        <v>100</v>
      </c>
      <c r="C52" s="67">
        <v>137438.65715047999</v>
      </c>
      <c r="D52" s="52">
        <f t="shared" ref="D52:D53" si="28">100*(C52/C51-1)</f>
        <v>1.3699176419421866</v>
      </c>
      <c r="E52" s="52">
        <f t="shared" ref="E52:E53" si="29">100*(C52/C48-1)</f>
        <v>28.343480532749066</v>
      </c>
      <c r="F52" s="67">
        <v>728043.50366058003</v>
      </c>
      <c r="G52" s="52">
        <f t="shared" si="24"/>
        <v>1.1827965055744682</v>
      </c>
      <c r="H52" s="52">
        <f t="shared" si="25"/>
        <v>12.907965466675119</v>
      </c>
      <c r="I52" s="52">
        <f t="shared" si="26"/>
        <v>15.880010400408898</v>
      </c>
      <c r="J52" s="52">
        <f t="shared" si="27"/>
        <v>84.119989599591108</v>
      </c>
    </row>
    <row r="53" spans="1:13" x14ac:dyDescent="0.3">
      <c r="A53" s="165"/>
      <c r="B53" s="54" t="s">
        <v>101</v>
      </c>
      <c r="C53" s="51">
        <v>148235.10867700001</v>
      </c>
      <c r="D53" s="52">
        <f t="shared" si="28"/>
        <v>7.8554693056256397</v>
      </c>
      <c r="E53" s="52">
        <f t="shared" si="29"/>
        <v>77.675562867625715</v>
      </c>
      <c r="F53" s="51">
        <v>898323.06595715007</v>
      </c>
      <c r="G53" s="52">
        <f t="shared" ref="G53" si="30">100*(F53/F52-1)</f>
        <v>23.388652112189678</v>
      </c>
      <c r="H53" s="52">
        <f t="shared" ref="H53:H55" si="31">100*(F53/F49-1)</f>
        <v>38.523565935301754</v>
      </c>
      <c r="I53" s="52">
        <f t="shared" ref="I53:I55" si="32">100*(C53/SUM(C53,F53))</f>
        <v>14.164058173719699</v>
      </c>
      <c r="J53" s="52">
        <f t="shared" ref="J53:J55" si="33">100*(F53/SUM(C53,F53))</f>
        <v>85.835941826280305</v>
      </c>
      <c r="L53" s="55"/>
      <c r="M53" s="55"/>
    </row>
    <row r="54" spans="1:13" x14ac:dyDescent="0.3">
      <c r="A54" s="165">
        <v>2025</v>
      </c>
      <c r="B54" s="54" t="s">
        <v>98</v>
      </c>
      <c r="C54" s="51">
        <v>172954.89410500001</v>
      </c>
      <c r="D54" s="52">
        <f t="shared" ref="D54:D55" si="34">100*(C54/C53-1)</f>
        <v>16.676066586805494</v>
      </c>
      <c r="E54" s="52">
        <f t="shared" ref="E54:E55" si="35">100*(C54/C50-1)</f>
        <v>75.495826449259624</v>
      </c>
      <c r="F54" s="51">
        <v>837663.45585175999</v>
      </c>
      <c r="G54" s="52">
        <f>100*(F54/F53-1)</f>
        <v>-6.7525384134223598</v>
      </c>
      <c r="H54" s="52">
        <f t="shared" si="31"/>
        <v>65.427999170910113</v>
      </c>
      <c r="I54" s="52">
        <f t="shared" si="32"/>
        <v>17.113769417743111</v>
      </c>
      <c r="J54" s="121">
        <f t="shared" si="33"/>
        <v>82.886230582256886</v>
      </c>
      <c r="L54" s="55"/>
      <c r="M54" s="55"/>
    </row>
    <row r="55" spans="1:13" x14ac:dyDescent="0.3">
      <c r="A55" s="165"/>
      <c r="B55" s="76" t="s">
        <v>99</v>
      </c>
      <c r="C55" s="118">
        <v>178265.57592500001</v>
      </c>
      <c r="D55" s="119">
        <f t="shared" si="34"/>
        <v>3.0705588572566889</v>
      </c>
      <c r="E55" s="119">
        <f t="shared" si="35"/>
        <v>31.482416407235192</v>
      </c>
      <c r="F55" s="118">
        <v>952402.49165826</v>
      </c>
      <c r="G55" s="119">
        <f t="shared" ref="G55" si="36">100*(F55/F54-1)</f>
        <v>13.697510020874692</v>
      </c>
      <c r="H55" s="119">
        <f t="shared" si="31"/>
        <v>32.363996135300724</v>
      </c>
      <c r="I55" s="119">
        <f t="shared" si="32"/>
        <v>15.766393430216239</v>
      </c>
      <c r="J55" s="116">
        <f t="shared" si="33"/>
        <v>84.233606569783745</v>
      </c>
    </row>
    <row r="56" spans="1:13" x14ac:dyDescent="0.3">
      <c r="A56" s="165"/>
      <c r="B56" s="54" t="s">
        <v>100</v>
      </c>
      <c r="C56" s="114">
        <v>184198.636482</v>
      </c>
      <c r="D56" s="116">
        <f t="shared" ref="D56" si="37">100*(C56/C55-1)</f>
        <v>3.3282143937291453</v>
      </c>
      <c r="E56" s="116">
        <f t="shared" ref="E56" si="38">100*(C56/C52-1)</f>
        <v>34.022436118771914</v>
      </c>
      <c r="F56" s="114">
        <v>996789.95297314005</v>
      </c>
      <c r="G56" s="116">
        <f t="shared" ref="G56" si="39">100*(F56/F55-1)</f>
        <v>4.6605780333055957</v>
      </c>
      <c r="H56" s="116">
        <f t="shared" ref="H56" si="40">100*(F56/F52-1)</f>
        <v>36.913515189863148</v>
      </c>
      <c r="I56" s="116">
        <f t="shared" ref="I56" si="41">100*(C56/SUM(C56,F56))</f>
        <v>15.596986975715128</v>
      </c>
      <c r="J56" s="116">
        <f t="shared" ref="J56" si="42">100*(F56/SUM(C56,F56))</f>
        <v>84.403013024284874</v>
      </c>
    </row>
    <row r="58" spans="1:13" x14ac:dyDescent="0.3">
      <c r="A58" s="17" t="s">
        <v>102</v>
      </c>
    </row>
    <row r="59" spans="1:13" x14ac:dyDescent="0.3">
      <c r="A59" s="164" t="s">
        <v>103</v>
      </c>
      <c r="B59" s="164"/>
      <c r="C59" s="164"/>
      <c r="D59" s="164"/>
      <c r="E59" s="164"/>
      <c r="F59" s="164"/>
      <c r="G59" s="164"/>
      <c r="H59" s="164"/>
    </row>
    <row r="60" spans="1:13" x14ac:dyDescent="0.3">
      <c r="A60" s="164"/>
      <c r="B60" s="164"/>
      <c r="C60" s="164"/>
      <c r="D60" s="164"/>
      <c r="E60" s="164"/>
      <c r="F60" s="164"/>
      <c r="G60" s="164"/>
      <c r="H60" s="164"/>
    </row>
    <row r="61" spans="1:13" x14ac:dyDescent="0.3">
      <c r="A61" s="17" t="s">
        <v>123</v>
      </c>
      <c r="E61" s="63"/>
      <c r="F61" s="55"/>
    </row>
    <row r="62" spans="1:13" x14ac:dyDescent="0.3">
      <c r="A62" s="17" t="s">
        <v>124</v>
      </c>
    </row>
  </sheetData>
  <autoFilter ref="B1:B13" xr:uid="{00000000-0009-0000-0000-00000B000000}"/>
  <mergeCells count="30">
    <mergeCell ref="A14:A17"/>
    <mergeCell ref="A50:A53"/>
    <mergeCell ref="A46:A49"/>
    <mergeCell ref="A2:H2"/>
    <mergeCell ref="A3:H3"/>
    <mergeCell ref="A4:H4"/>
    <mergeCell ref="A5:H5"/>
    <mergeCell ref="A7:J7"/>
    <mergeCell ref="A42:A45"/>
    <mergeCell ref="A34:A37"/>
    <mergeCell ref="A18:A21"/>
    <mergeCell ref="A22:A25"/>
    <mergeCell ref="A26:A29"/>
    <mergeCell ref="A38:A41"/>
    <mergeCell ref="A59:H60"/>
    <mergeCell ref="A8:J8"/>
    <mergeCell ref="H10:J10"/>
    <mergeCell ref="A11:A13"/>
    <mergeCell ref="B11:B13"/>
    <mergeCell ref="C11:E11"/>
    <mergeCell ref="F11:H11"/>
    <mergeCell ref="A9:J9"/>
    <mergeCell ref="I11:I13"/>
    <mergeCell ref="J11:J13"/>
    <mergeCell ref="C12:C13"/>
    <mergeCell ref="D12:E12"/>
    <mergeCell ref="F12:F13"/>
    <mergeCell ref="G12:H12"/>
    <mergeCell ref="A30:A33"/>
    <mergeCell ref="A54:A5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D79"/>
  <sheetViews>
    <sheetView topLeftCell="A19" zoomScale="85" zoomScaleNormal="85" workbookViewId="0">
      <selection activeCell="A44" sqref="A44:A46"/>
    </sheetView>
  </sheetViews>
  <sheetFormatPr baseColWidth="10" defaultColWidth="11.453125" defaultRowHeight="13" x14ac:dyDescent="0.3"/>
  <cols>
    <col min="1" max="1" width="24.81640625" style="8" customWidth="1"/>
    <col min="2" max="2" width="141.26953125" style="8" customWidth="1"/>
    <col min="3" max="16384" width="11.453125" style="8"/>
  </cols>
  <sheetData>
    <row r="1" spans="1:4" x14ac:dyDescent="0.3">
      <c r="A1" s="142"/>
      <c r="B1" s="143"/>
    </row>
    <row r="2" spans="1:4" x14ac:dyDescent="0.3">
      <c r="A2" s="144" t="s">
        <v>23</v>
      </c>
      <c r="B2" s="145"/>
    </row>
    <row r="3" spans="1:4" x14ac:dyDescent="0.3">
      <c r="A3" s="144" t="s">
        <v>24</v>
      </c>
      <c r="B3" s="145"/>
    </row>
    <row r="4" spans="1:4" x14ac:dyDescent="0.3">
      <c r="A4" s="144">
        <v>2016</v>
      </c>
      <c r="B4" s="145"/>
    </row>
    <row r="5" spans="1:4" x14ac:dyDescent="0.3">
      <c r="A5" s="26"/>
      <c r="B5" s="27"/>
    </row>
    <row r="6" spans="1:4" x14ac:dyDescent="0.3">
      <c r="A6" s="28"/>
      <c r="B6" s="29"/>
    </row>
    <row r="7" spans="1:4" ht="14" x14ac:dyDescent="0.3">
      <c r="A7" s="31" t="s">
        <v>25</v>
      </c>
      <c r="B7" s="31" t="s">
        <v>26</v>
      </c>
    </row>
    <row r="8" spans="1:4" ht="15" customHeight="1" x14ac:dyDescent="0.3">
      <c r="A8" s="32" t="s">
        <v>27</v>
      </c>
      <c r="B8" s="34" t="s">
        <v>28</v>
      </c>
    </row>
    <row r="9" spans="1:4" x14ac:dyDescent="0.3">
      <c r="A9" s="32" t="s">
        <v>29</v>
      </c>
      <c r="B9" s="34" t="s">
        <v>30</v>
      </c>
    </row>
    <row r="10" spans="1:4" x14ac:dyDescent="0.3">
      <c r="A10" s="32" t="s">
        <v>31</v>
      </c>
      <c r="B10" s="34" t="s">
        <v>32</v>
      </c>
    </row>
    <row r="11" spans="1:4" x14ac:dyDescent="0.3">
      <c r="A11" s="32" t="s">
        <v>33</v>
      </c>
      <c r="B11" s="34" t="s">
        <v>34</v>
      </c>
    </row>
    <row r="12" spans="1:4" ht="92.25" customHeight="1" x14ac:dyDescent="0.3">
      <c r="A12" s="32" t="s">
        <v>35</v>
      </c>
      <c r="B12" s="33" t="s">
        <v>36</v>
      </c>
    </row>
    <row r="13" spans="1:4" ht="25" customHeight="1" x14ac:dyDescent="0.3">
      <c r="A13" s="32" t="s">
        <v>37</v>
      </c>
      <c r="B13" s="35" t="s">
        <v>38</v>
      </c>
    </row>
    <row r="14" spans="1:4" ht="25" customHeight="1" x14ac:dyDescent="0.3">
      <c r="A14" s="135" t="s">
        <v>39</v>
      </c>
      <c r="B14" s="36" t="s">
        <v>40</v>
      </c>
    </row>
    <row r="15" spans="1:4" ht="25" customHeight="1" x14ac:dyDescent="0.3">
      <c r="A15" s="136"/>
      <c r="B15" s="37" t="s">
        <v>41</v>
      </c>
      <c r="D15" s="8" t="s">
        <v>42</v>
      </c>
    </row>
    <row r="16" spans="1:4" ht="25" customHeight="1" x14ac:dyDescent="0.3">
      <c r="A16" s="136"/>
      <c r="B16" s="37" t="s">
        <v>43</v>
      </c>
    </row>
    <row r="17" spans="1:4" ht="25" customHeight="1" x14ac:dyDescent="0.3">
      <c r="A17" s="136"/>
      <c r="B17" s="38" t="s">
        <v>44</v>
      </c>
    </row>
    <row r="18" spans="1:4" ht="14.25" customHeight="1" x14ac:dyDescent="0.3">
      <c r="A18" s="135" t="s">
        <v>45</v>
      </c>
      <c r="B18" s="137" t="s">
        <v>46</v>
      </c>
      <c r="D18" s="8" t="s">
        <v>42</v>
      </c>
    </row>
    <row r="19" spans="1:4" ht="14.25" customHeight="1" x14ac:dyDescent="0.3">
      <c r="A19" s="136"/>
      <c r="B19" s="128"/>
    </row>
    <row r="20" spans="1:4" ht="14.25" customHeight="1" x14ac:dyDescent="0.3">
      <c r="A20" s="136"/>
      <c r="B20" s="128" t="s">
        <v>47</v>
      </c>
      <c r="D20" s="8" t="s">
        <v>42</v>
      </c>
    </row>
    <row r="21" spans="1:4" ht="14.25" customHeight="1" x14ac:dyDescent="0.3">
      <c r="A21" s="136"/>
      <c r="B21" s="128"/>
    </row>
    <row r="22" spans="1:4" ht="14.25" customHeight="1" x14ac:dyDescent="0.3">
      <c r="A22" s="136"/>
      <c r="B22" s="40" t="s">
        <v>48</v>
      </c>
      <c r="D22" s="8" t="s">
        <v>42</v>
      </c>
    </row>
    <row r="23" spans="1:4" ht="14.25" customHeight="1" x14ac:dyDescent="0.3">
      <c r="A23" s="136"/>
      <c r="B23" s="40" t="s">
        <v>49</v>
      </c>
    </row>
    <row r="24" spans="1:4" ht="14.25" customHeight="1" x14ac:dyDescent="0.3">
      <c r="A24" s="136"/>
      <c r="B24" s="40" t="s">
        <v>50</v>
      </c>
    </row>
    <row r="25" spans="1:4" ht="14.25" customHeight="1" x14ac:dyDescent="0.3">
      <c r="A25" s="136"/>
      <c r="B25" s="40" t="s">
        <v>51</v>
      </c>
    </row>
    <row r="26" spans="1:4" ht="14.25" customHeight="1" x14ac:dyDescent="0.3">
      <c r="A26" s="136"/>
      <c r="B26" s="40" t="s">
        <v>52</v>
      </c>
    </row>
    <row r="27" spans="1:4" ht="14.25" customHeight="1" x14ac:dyDescent="0.3">
      <c r="A27" s="136"/>
      <c r="B27" s="40" t="s">
        <v>53</v>
      </c>
    </row>
    <row r="28" spans="1:4" ht="14.25" customHeight="1" x14ac:dyDescent="0.3">
      <c r="A28" s="136"/>
      <c r="B28" s="128" t="s">
        <v>54</v>
      </c>
    </row>
    <row r="29" spans="1:4" ht="14.25" customHeight="1" x14ac:dyDescent="0.3">
      <c r="A29" s="136"/>
      <c r="B29" s="128"/>
    </row>
    <row r="30" spans="1:4" ht="14.25" customHeight="1" x14ac:dyDescent="0.3">
      <c r="A30" s="136"/>
      <c r="B30" s="128" t="s">
        <v>55</v>
      </c>
    </row>
    <row r="31" spans="1:4" ht="14.25" customHeight="1" x14ac:dyDescent="0.3">
      <c r="A31" s="136"/>
      <c r="B31" s="128"/>
    </row>
    <row r="32" spans="1:4" ht="14.25" customHeight="1" x14ac:dyDescent="0.3">
      <c r="A32" s="136"/>
      <c r="B32" s="128" t="s">
        <v>56</v>
      </c>
    </row>
    <row r="33" spans="1:2" ht="14.25" customHeight="1" x14ac:dyDescent="0.3">
      <c r="A33" s="136"/>
      <c r="B33" s="128" t="s">
        <v>42</v>
      </c>
    </row>
    <row r="34" spans="1:2" ht="14.25" customHeight="1" x14ac:dyDescent="0.3">
      <c r="A34" s="136"/>
      <c r="B34" s="40" t="s">
        <v>57</v>
      </c>
    </row>
    <row r="35" spans="1:2" ht="14.25" customHeight="1" x14ac:dyDescent="0.3">
      <c r="A35" s="136"/>
      <c r="B35" s="40" t="s">
        <v>58</v>
      </c>
    </row>
    <row r="36" spans="1:2" ht="14.25" customHeight="1" x14ac:dyDescent="0.3">
      <c r="A36" s="136"/>
      <c r="B36" s="40" t="s">
        <v>59</v>
      </c>
    </row>
    <row r="37" spans="1:2" ht="14.25" customHeight="1" x14ac:dyDescent="0.3">
      <c r="A37" s="136"/>
      <c r="B37" s="128" t="s">
        <v>60</v>
      </c>
    </row>
    <row r="38" spans="1:2" ht="14.25" customHeight="1" x14ac:dyDescent="0.3">
      <c r="A38" s="136"/>
      <c r="B38" s="128"/>
    </row>
    <row r="39" spans="1:2" ht="14.25" customHeight="1" x14ac:dyDescent="0.3">
      <c r="A39" s="136"/>
      <c r="B39" s="40" t="s">
        <v>61</v>
      </c>
    </row>
    <row r="40" spans="1:2" ht="15" customHeight="1" x14ac:dyDescent="0.3">
      <c r="A40" s="129" t="s">
        <v>62</v>
      </c>
      <c r="B40" s="41" t="s">
        <v>63</v>
      </c>
    </row>
    <row r="41" spans="1:2" ht="26" x14ac:dyDescent="0.3">
      <c r="A41" s="130"/>
      <c r="B41" s="39" t="s">
        <v>64</v>
      </c>
    </row>
    <row r="42" spans="1:2" x14ac:dyDescent="0.3">
      <c r="A42" s="131"/>
      <c r="B42" s="39" t="s">
        <v>65</v>
      </c>
    </row>
    <row r="43" spans="1:2" x14ac:dyDescent="0.3">
      <c r="A43" s="42" t="s">
        <v>66</v>
      </c>
      <c r="B43" s="34" t="s">
        <v>67</v>
      </c>
    </row>
    <row r="44" spans="1:2" ht="15" customHeight="1" x14ac:dyDescent="0.3">
      <c r="A44" s="132" t="s">
        <v>68</v>
      </c>
      <c r="B44" s="43" t="s">
        <v>69</v>
      </c>
    </row>
    <row r="45" spans="1:2" ht="15" customHeight="1" x14ac:dyDescent="0.3">
      <c r="A45" s="133"/>
      <c r="B45" s="44" t="s">
        <v>70</v>
      </c>
    </row>
    <row r="46" spans="1:2" ht="15" customHeight="1" x14ac:dyDescent="0.3">
      <c r="A46" s="134"/>
      <c r="B46" s="45" t="s">
        <v>71</v>
      </c>
    </row>
    <row r="47" spans="1:2" ht="27" customHeight="1" x14ac:dyDescent="0.3">
      <c r="A47" s="32" t="s">
        <v>72</v>
      </c>
      <c r="B47" s="34" t="s">
        <v>73</v>
      </c>
    </row>
    <row r="48" spans="1:2" ht="26" x14ac:dyDescent="0.3">
      <c r="A48" s="32" t="s">
        <v>74</v>
      </c>
      <c r="B48" s="34" t="s">
        <v>75</v>
      </c>
    </row>
    <row r="49" spans="1:2" ht="25.5" customHeight="1" x14ac:dyDescent="0.3">
      <c r="A49" s="32" t="s">
        <v>76</v>
      </c>
      <c r="B49" s="34" t="s">
        <v>77</v>
      </c>
    </row>
    <row r="50" spans="1:2" x14ac:dyDescent="0.3">
      <c r="A50" s="32" t="s">
        <v>78</v>
      </c>
      <c r="B50" s="34" t="s">
        <v>79</v>
      </c>
    </row>
    <row r="51" spans="1:2" x14ac:dyDescent="0.3">
      <c r="A51" s="139" t="s">
        <v>80</v>
      </c>
      <c r="B51" s="139"/>
    </row>
    <row r="52" spans="1:2" ht="30" customHeight="1" x14ac:dyDescent="0.3">
      <c r="A52" s="141" t="s">
        <v>81</v>
      </c>
      <c r="B52" s="141"/>
    </row>
    <row r="53" spans="1:2" x14ac:dyDescent="0.3">
      <c r="A53" s="30"/>
    </row>
    <row r="54" spans="1:2" x14ac:dyDescent="0.3">
      <c r="A54" s="30"/>
    </row>
    <row r="55" spans="1:2" x14ac:dyDescent="0.3">
      <c r="A55" s="30"/>
    </row>
    <row r="56" spans="1:2" x14ac:dyDescent="0.3">
      <c r="A56" s="140"/>
      <c r="B56" s="140"/>
    </row>
    <row r="57" spans="1:2" ht="15.5" x14ac:dyDescent="0.3">
      <c r="A57" s="138"/>
      <c r="B57" s="138"/>
    </row>
    <row r="58" spans="1:2" ht="15.5" x14ac:dyDescent="0.3">
      <c r="A58" s="138"/>
      <c r="B58" s="138"/>
    </row>
    <row r="59" spans="1:2" ht="15.5" x14ac:dyDescent="0.3">
      <c r="A59" s="138"/>
      <c r="B59" s="138"/>
    </row>
    <row r="60" spans="1:2" ht="15.5" x14ac:dyDescent="0.3">
      <c r="A60" s="138"/>
      <c r="B60" s="138"/>
    </row>
    <row r="66" spans="1:1" ht="14" x14ac:dyDescent="0.3">
      <c r="A66" s="1"/>
    </row>
    <row r="67" spans="1:1" ht="14" x14ac:dyDescent="0.3">
      <c r="A67" s="1"/>
    </row>
    <row r="68" spans="1:1" ht="14" x14ac:dyDescent="0.3">
      <c r="A68" s="1"/>
    </row>
    <row r="69" spans="1:1" ht="14" x14ac:dyDescent="0.3">
      <c r="A69" s="1"/>
    </row>
    <row r="70" spans="1:1" ht="14" x14ac:dyDescent="0.3">
      <c r="A70" s="1"/>
    </row>
    <row r="71" spans="1:1" ht="14" x14ac:dyDescent="0.3">
      <c r="A71" s="1"/>
    </row>
    <row r="72" spans="1:1" ht="14" x14ac:dyDescent="0.3">
      <c r="A72" s="1"/>
    </row>
    <row r="73" spans="1:1" ht="14" x14ac:dyDescent="0.3">
      <c r="A73" s="1"/>
    </row>
    <row r="74" spans="1:1" ht="14" x14ac:dyDescent="0.3">
      <c r="A74" s="1"/>
    </row>
    <row r="75" spans="1:1" ht="14" x14ac:dyDescent="0.3">
      <c r="A75" s="1"/>
    </row>
    <row r="76" spans="1:1" ht="14" x14ac:dyDescent="0.3">
      <c r="A76" s="1"/>
    </row>
    <row r="77" spans="1:1" ht="14" x14ac:dyDescent="0.3">
      <c r="A77" s="1"/>
    </row>
    <row r="78" spans="1:1" ht="14" x14ac:dyDescent="0.3">
      <c r="A78" s="1"/>
    </row>
    <row r="79" spans="1:1" ht="14" x14ac:dyDescent="0.3">
      <c r="A79" s="1"/>
    </row>
  </sheetData>
  <mergeCells count="21">
    <mergeCell ref="A1:B1"/>
    <mergeCell ref="A2:B2"/>
    <mergeCell ref="A3:B3"/>
    <mergeCell ref="A4:B4"/>
    <mergeCell ref="A14:A17"/>
    <mergeCell ref="A60:B60"/>
    <mergeCell ref="A51:B51"/>
    <mergeCell ref="A56:B56"/>
    <mergeCell ref="A57:B57"/>
    <mergeCell ref="A58:B58"/>
    <mergeCell ref="A59:B59"/>
    <mergeCell ref="A52:B52"/>
    <mergeCell ref="B37:B38"/>
    <mergeCell ref="A40:A42"/>
    <mergeCell ref="A44:A46"/>
    <mergeCell ref="A18:A39"/>
    <mergeCell ref="B18:B19"/>
    <mergeCell ref="B20:B21"/>
    <mergeCell ref="B28:B29"/>
    <mergeCell ref="B30:B31"/>
    <mergeCell ref="B32:B3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O70"/>
  <sheetViews>
    <sheetView showGridLines="0" zoomScale="85" zoomScaleNormal="85" workbookViewId="0">
      <pane xSplit="2" ySplit="13" topLeftCell="C46" activePane="bottomRight" state="frozen"/>
      <selection activeCell="A44" sqref="A44:A46"/>
      <selection pane="topRight" activeCell="A44" sqref="A44:A46"/>
      <selection pane="bottomLeft" activeCell="A44" sqref="A44:A46"/>
      <selection pane="bottomRight" activeCell="I69" sqref="I69"/>
    </sheetView>
  </sheetViews>
  <sheetFormatPr baseColWidth="10" defaultColWidth="11.453125" defaultRowHeight="14" x14ac:dyDescent="0.3"/>
  <cols>
    <col min="1" max="2" width="11.7265625" style="17" customWidth="1"/>
    <col min="3" max="3" width="17.81640625" style="17" customWidth="1"/>
    <col min="4" max="5" width="10.7265625" style="17" customWidth="1"/>
    <col min="6" max="6" width="17.7265625" style="80" customWidth="1"/>
    <col min="7" max="8" width="10.7265625" style="17" customWidth="1"/>
    <col min="9" max="9" width="12.26953125" style="17" customWidth="1"/>
    <col min="10" max="10" width="11.453125" style="17" customWidth="1"/>
    <col min="11" max="16384" width="11.453125" style="17"/>
  </cols>
  <sheetData>
    <row r="1" spans="1:9" s="12" customFormat="1" ht="13" x14ac:dyDescent="0.3">
      <c r="A1" s="9"/>
      <c r="B1" s="10"/>
      <c r="C1" s="10"/>
      <c r="D1" s="10"/>
      <c r="E1" s="10"/>
      <c r="F1" s="79"/>
      <c r="G1" s="10"/>
      <c r="H1" s="10"/>
      <c r="I1" s="11"/>
    </row>
    <row r="2" spans="1:9" s="12" customFormat="1" x14ac:dyDescent="0.3">
      <c r="A2" s="155" t="s">
        <v>82</v>
      </c>
      <c r="B2" s="156"/>
      <c r="C2" s="156"/>
      <c r="D2" s="156"/>
      <c r="E2" s="156"/>
      <c r="F2" s="156"/>
      <c r="G2" s="156"/>
      <c r="H2" s="156"/>
      <c r="I2" s="13"/>
    </row>
    <row r="3" spans="1:9" s="12" customFormat="1" x14ac:dyDescent="0.3">
      <c r="A3" s="155" t="s">
        <v>83</v>
      </c>
      <c r="B3" s="156"/>
      <c r="C3" s="156"/>
      <c r="D3" s="156"/>
      <c r="E3" s="156"/>
      <c r="F3" s="156"/>
      <c r="G3" s="156"/>
      <c r="H3" s="156"/>
      <c r="I3" s="13"/>
    </row>
    <row r="4" spans="1:9" s="12" customFormat="1" x14ac:dyDescent="0.3">
      <c r="A4" s="155" t="s">
        <v>84</v>
      </c>
      <c r="B4" s="156"/>
      <c r="C4" s="156"/>
      <c r="D4" s="156"/>
      <c r="E4" s="156"/>
      <c r="F4" s="156"/>
      <c r="G4" s="156"/>
      <c r="H4" s="156"/>
      <c r="I4" s="13"/>
    </row>
    <row r="5" spans="1:9" s="12" customFormat="1" x14ac:dyDescent="0.3">
      <c r="A5" s="155" t="s">
        <v>85</v>
      </c>
      <c r="B5" s="156"/>
      <c r="C5" s="156"/>
      <c r="D5" s="156"/>
      <c r="E5" s="156"/>
      <c r="F5" s="156"/>
      <c r="G5" s="156"/>
      <c r="H5" s="156"/>
      <c r="I5" s="13"/>
    </row>
    <row r="6" spans="1:9" s="12" customFormat="1" x14ac:dyDescent="0.3">
      <c r="A6" s="14"/>
      <c r="B6" s="15"/>
      <c r="C6" s="15"/>
      <c r="D6" s="15"/>
      <c r="E6" s="15"/>
      <c r="F6" s="15"/>
      <c r="G6" s="15"/>
      <c r="H6" s="15"/>
      <c r="I6" s="13"/>
    </row>
    <row r="7" spans="1:9" s="12" customFormat="1" x14ac:dyDescent="0.3">
      <c r="A7" s="152" t="s">
        <v>86</v>
      </c>
      <c r="B7" s="153"/>
      <c r="C7" s="153"/>
      <c r="D7" s="153"/>
      <c r="E7" s="153"/>
      <c r="F7" s="153"/>
      <c r="G7" s="153"/>
      <c r="H7" s="153"/>
      <c r="I7" s="13"/>
    </row>
    <row r="8" spans="1:9" x14ac:dyDescent="0.3">
      <c r="A8" s="152" t="s">
        <v>87</v>
      </c>
      <c r="B8" s="153"/>
      <c r="C8" s="153"/>
      <c r="D8" s="153"/>
      <c r="E8" s="153"/>
      <c r="F8" s="153"/>
      <c r="G8" s="153"/>
      <c r="H8" s="153"/>
      <c r="I8" s="16"/>
    </row>
    <row r="9" spans="1:9" x14ac:dyDescent="0.3">
      <c r="A9" s="155" t="s">
        <v>126</v>
      </c>
      <c r="B9" s="156"/>
      <c r="C9" s="156"/>
      <c r="D9" s="156"/>
      <c r="E9" s="156"/>
      <c r="F9" s="156"/>
      <c r="G9" s="156"/>
      <c r="H9" s="156"/>
      <c r="I9" s="16"/>
    </row>
    <row r="10" spans="1:9" x14ac:dyDescent="0.3">
      <c r="A10" s="18"/>
      <c r="B10" s="19"/>
      <c r="C10" s="19"/>
      <c r="D10" s="19"/>
      <c r="E10" s="19"/>
      <c r="F10" s="19"/>
      <c r="G10" s="159" t="s">
        <v>88</v>
      </c>
      <c r="H10" s="159"/>
      <c r="I10" s="160"/>
    </row>
    <row r="11" spans="1:9" ht="15" customHeight="1" x14ac:dyDescent="0.3">
      <c r="A11" s="157" t="s">
        <v>89</v>
      </c>
      <c r="B11" s="157" t="s">
        <v>90</v>
      </c>
      <c r="C11" s="161" t="s">
        <v>91</v>
      </c>
      <c r="D11" s="154"/>
      <c r="E11" s="163"/>
      <c r="F11" s="161" t="s">
        <v>92</v>
      </c>
      <c r="G11" s="154"/>
      <c r="H11" s="154"/>
      <c r="I11" s="158" t="s">
        <v>93</v>
      </c>
    </row>
    <row r="12" spans="1:9" ht="15" customHeight="1" x14ac:dyDescent="0.3">
      <c r="A12" s="157"/>
      <c r="B12" s="157"/>
      <c r="C12" s="157" t="s">
        <v>94</v>
      </c>
      <c r="D12" s="154" t="s">
        <v>95</v>
      </c>
      <c r="E12" s="154"/>
      <c r="F12" s="157" t="s">
        <v>94</v>
      </c>
      <c r="G12" s="154" t="s">
        <v>95</v>
      </c>
      <c r="H12" s="154"/>
      <c r="I12" s="162"/>
    </row>
    <row r="13" spans="1:9" ht="30.75" customHeight="1" x14ac:dyDescent="0.3">
      <c r="A13" s="158"/>
      <c r="B13" s="158"/>
      <c r="C13" s="158"/>
      <c r="D13" s="48" t="s">
        <v>96</v>
      </c>
      <c r="E13" s="49" t="s">
        <v>97</v>
      </c>
      <c r="F13" s="158"/>
      <c r="G13" s="48" t="s">
        <v>96</v>
      </c>
      <c r="H13" s="49" t="s">
        <v>97</v>
      </c>
      <c r="I13" s="162"/>
    </row>
    <row r="14" spans="1:9" x14ac:dyDescent="0.3">
      <c r="A14" s="146">
        <v>2015</v>
      </c>
      <c r="B14" s="54" t="s">
        <v>98</v>
      </c>
      <c r="C14" s="51">
        <v>36191</v>
      </c>
      <c r="D14" s="52"/>
      <c r="E14" s="52"/>
      <c r="F14" s="67">
        <v>11684</v>
      </c>
      <c r="G14" s="66"/>
      <c r="H14" s="66"/>
      <c r="I14" s="66">
        <f t="shared" ref="I14:I33" si="0">100*(F14/C14)</f>
        <v>32.284269569782545</v>
      </c>
    </row>
    <row r="15" spans="1:9" x14ac:dyDescent="0.3">
      <c r="A15" s="147"/>
      <c r="B15" s="54" t="s">
        <v>99</v>
      </c>
      <c r="C15" s="51">
        <v>35049</v>
      </c>
      <c r="D15" s="52">
        <v>-3.776677236612386</v>
      </c>
      <c r="E15" s="52"/>
      <c r="F15" s="67">
        <v>10687</v>
      </c>
      <c r="G15" s="66">
        <f t="shared" ref="G15:G33" si="1">100*(F15/F14-1)</f>
        <v>-8.533036631290658</v>
      </c>
      <c r="H15" s="66"/>
      <c r="I15" s="66">
        <f t="shared" si="0"/>
        <v>30.491597477816772</v>
      </c>
    </row>
    <row r="16" spans="1:9" x14ac:dyDescent="0.3">
      <c r="A16" s="147"/>
      <c r="B16" s="54" t="s">
        <v>100</v>
      </c>
      <c r="C16" s="51">
        <v>37772</v>
      </c>
      <c r="D16" s="52">
        <v>5.2134631762135797</v>
      </c>
      <c r="E16" s="66"/>
      <c r="F16" s="67">
        <v>11383</v>
      </c>
      <c r="G16" s="66">
        <f t="shared" si="1"/>
        <v>6.5125853841115466</v>
      </c>
      <c r="H16" s="66"/>
      <c r="I16" s="66">
        <f t="shared" si="0"/>
        <v>30.136079635708988</v>
      </c>
    </row>
    <row r="17" spans="1:10" x14ac:dyDescent="0.3">
      <c r="A17" s="148"/>
      <c r="B17" s="54" t="s">
        <v>101</v>
      </c>
      <c r="C17" s="51">
        <v>39868</v>
      </c>
      <c r="D17" s="52">
        <v>5.9053316910082572</v>
      </c>
      <c r="E17" s="66"/>
      <c r="F17" s="67">
        <v>11427</v>
      </c>
      <c r="G17" s="66">
        <f t="shared" si="1"/>
        <v>0.38654133356759157</v>
      </c>
      <c r="H17" s="66"/>
      <c r="I17" s="66">
        <f t="shared" si="0"/>
        <v>28.662084880104345</v>
      </c>
    </row>
    <row r="18" spans="1:10" x14ac:dyDescent="0.3">
      <c r="A18" s="146">
        <v>2016</v>
      </c>
      <c r="B18" s="54" t="s">
        <v>98</v>
      </c>
      <c r="C18" s="51">
        <v>37343</v>
      </c>
      <c r="D18" s="52">
        <v>-1.4521649553052214</v>
      </c>
      <c r="E18" s="66">
        <f t="shared" ref="E18:E33" si="2">100*(C18/C14-1)</f>
        <v>3.1831118233815126</v>
      </c>
      <c r="F18" s="67">
        <v>11605</v>
      </c>
      <c r="G18" s="66">
        <f t="shared" si="1"/>
        <v>1.5577141857005428</v>
      </c>
      <c r="H18" s="66">
        <f t="shared" ref="H18:H33" si="3">100*(F18/F14-1)</f>
        <v>-0.67613830879835746</v>
      </c>
      <c r="I18" s="66">
        <f t="shared" si="0"/>
        <v>31.07677476367726</v>
      </c>
    </row>
    <row r="19" spans="1:10" x14ac:dyDescent="0.3">
      <c r="A19" s="147"/>
      <c r="B19" s="54" t="s">
        <v>99</v>
      </c>
      <c r="C19" s="51">
        <v>41441</v>
      </c>
      <c r="D19" s="52">
        <v>7.8904774750472058</v>
      </c>
      <c r="E19" s="66">
        <f t="shared" si="2"/>
        <v>18.23732488801393</v>
      </c>
      <c r="F19" s="67">
        <v>12598</v>
      </c>
      <c r="G19" s="66">
        <f t="shared" si="1"/>
        <v>8.556656613528645</v>
      </c>
      <c r="H19" s="66">
        <f t="shared" si="3"/>
        <v>17.881538317582102</v>
      </c>
      <c r="I19" s="66">
        <f t="shared" si="0"/>
        <v>30.39984556357231</v>
      </c>
    </row>
    <row r="20" spans="1:10" x14ac:dyDescent="0.3">
      <c r="A20" s="147"/>
      <c r="B20" s="54" t="s">
        <v>100</v>
      </c>
      <c r="C20" s="51">
        <v>41128</v>
      </c>
      <c r="D20" s="52">
        <v>-1.9064883110388848</v>
      </c>
      <c r="E20" s="66">
        <f t="shared" si="2"/>
        <v>8.8848882770306012</v>
      </c>
      <c r="F20" s="67">
        <v>11811</v>
      </c>
      <c r="G20" s="66">
        <f t="shared" si="1"/>
        <v>-6.2470233370376267</v>
      </c>
      <c r="H20" s="66">
        <f t="shared" si="3"/>
        <v>3.7599929719757563</v>
      </c>
      <c r="I20" s="66">
        <f t="shared" si="0"/>
        <v>28.717661933475981</v>
      </c>
    </row>
    <row r="21" spans="1:10" ht="15" customHeight="1" x14ac:dyDescent="0.3">
      <c r="A21" s="148"/>
      <c r="B21" s="54" t="s">
        <v>101</v>
      </c>
      <c r="C21" s="51">
        <v>46070</v>
      </c>
      <c r="D21" s="52">
        <v>12.05633084814886</v>
      </c>
      <c r="E21" s="66">
        <f t="shared" si="2"/>
        <v>15.556335908498053</v>
      </c>
      <c r="F21" s="67">
        <v>11871</v>
      </c>
      <c r="G21" s="66">
        <f t="shared" si="1"/>
        <v>0.5080010160020354</v>
      </c>
      <c r="H21" s="66">
        <f t="shared" si="3"/>
        <v>3.8855342609608767</v>
      </c>
      <c r="I21" s="66">
        <f t="shared" si="0"/>
        <v>25.767310614282614</v>
      </c>
    </row>
    <row r="22" spans="1:10" x14ac:dyDescent="0.3">
      <c r="A22" s="146">
        <v>2017</v>
      </c>
      <c r="B22" s="54" t="s">
        <v>98</v>
      </c>
      <c r="C22" s="51">
        <v>37499</v>
      </c>
      <c r="D22" s="52">
        <v>-20.582883139038955</v>
      </c>
      <c r="E22" s="66">
        <f t="shared" si="2"/>
        <v>0.41774897571165148</v>
      </c>
      <c r="F22" s="67">
        <v>9169</v>
      </c>
      <c r="G22" s="66">
        <f t="shared" si="1"/>
        <v>-22.761351191980459</v>
      </c>
      <c r="H22" s="66">
        <f t="shared" si="3"/>
        <v>-20.990952175786305</v>
      </c>
      <c r="I22" s="66">
        <f t="shared" si="0"/>
        <v>24.451318701832047</v>
      </c>
    </row>
    <row r="23" spans="1:10" x14ac:dyDescent="0.3">
      <c r="A23" s="147"/>
      <c r="B23" s="54" t="s">
        <v>99</v>
      </c>
      <c r="C23" s="51">
        <v>39580</v>
      </c>
      <c r="D23" s="52">
        <v>7.8335899180122368</v>
      </c>
      <c r="E23" s="66">
        <f t="shared" si="2"/>
        <v>-4.4907217489925433</v>
      </c>
      <c r="F23" s="67">
        <v>10329</v>
      </c>
      <c r="G23" s="66">
        <f t="shared" si="1"/>
        <v>12.651325117242873</v>
      </c>
      <c r="H23" s="66">
        <f t="shared" si="3"/>
        <v>-18.010795364343547</v>
      </c>
      <c r="I23" s="66">
        <f t="shared" si="0"/>
        <v>26.096513390601313</v>
      </c>
    </row>
    <row r="24" spans="1:10" x14ac:dyDescent="0.3">
      <c r="A24" s="147"/>
      <c r="B24" s="54" t="s">
        <v>100</v>
      </c>
      <c r="C24" s="51">
        <v>41620</v>
      </c>
      <c r="D24" s="52">
        <v>5.3222218533151846</v>
      </c>
      <c r="E24" s="66">
        <f t="shared" si="2"/>
        <v>1.1962653180315197</v>
      </c>
      <c r="F24" s="67">
        <v>10467</v>
      </c>
      <c r="G24" s="66">
        <f t="shared" si="1"/>
        <v>1.3360441475457341</v>
      </c>
      <c r="H24" s="66">
        <f t="shared" si="3"/>
        <v>-11.379222758445518</v>
      </c>
      <c r="I24" s="66">
        <f t="shared" si="0"/>
        <v>25.148966842864006</v>
      </c>
      <c r="J24" s="57"/>
    </row>
    <row r="25" spans="1:10" x14ac:dyDescent="0.3">
      <c r="A25" s="148"/>
      <c r="B25" s="54" t="s">
        <v>101</v>
      </c>
      <c r="C25" s="51">
        <v>51444</v>
      </c>
      <c r="D25" s="52">
        <v>23.816278923144822</v>
      </c>
      <c r="E25" s="66">
        <f t="shared" si="2"/>
        <v>11.664857825048847</v>
      </c>
      <c r="F25" s="67">
        <v>13654</v>
      </c>
      <c r="G25" s="66">
        <f t="shared" si="1"/>
        <v>30.448074902073174</v>
      </c>
      <c r="H25" s="66">
        <f t="shared" si="3"/>
        <v>15.019796141858311</v>
      </c>
      <c r="I25" s="66">
        <f t="shared" si="0"/>
        <v>26.541481999844489</v>
      </c>
    </row>
    <row r="26" spans="1:10" x14ac:dyDescent="0.3">
      <c r="A26" s="146">
        <v>2018</v>
      </c>
      <c r="B26" s="54" t="s">
        <v>98</v>
      </c>
      <c r="C26" s="51">
        <v>37065</v>
      </c>
      <c r="D26" s="52">
        <f>100*(C26/C25-1)</f>
        <v>-27.950781432236994</v>
      </c>
      <c r="E26" s="66">
        <f t="shared" si="2"/>
        <v>-1.1573641963785741</v>
      </c>
      <c r="F26" s="67">
        <v>9353</v>
      </c>
      <c r="G26" s="66">
        <f t="shared" si="1"/>
        <v>-31.499926761388608</v>
      </c>
      <c r="H26" s="66">
        <f t="shared" si="3"/>
        <v>2.0067619151488802</v>
      </c>
      <c r="I26" s="66">
        <f t="shared" si="0"/>
        <v>25.234048293538379</v>
      </c>
    </row>
    <row r="27" spans="1:10" x14ac:dyDescent="0.3">
      <c r="A27" s="147"/>
      <c r="B27" s="54" t="s">
        <v>99</v>
      </c>
      <c r="C27" s="51">
        <v>43198</v>
      </c>
      <c r="D27" s="52">
        <f>100*(C27/C26-1)</f>
        <v>16.546607311479832</v>
      </c>
      <c r="E27" s="66">
        <f t="shared" si="2"/>
        <v>9.1409802930773054</v>
      </c>
      <c r="F27" s="67">
        <v>10940</v>
      </c>
      <c r="G27" s="66">
        <f t="shared" si="1"/>
        <v>16.967817812466592</v>
      </c>
      <c r="H27" s="66">
        <f t="shared" si="3"/>
        <v>5.915383870655444</v>
      </c>
      <c r="I27" s="66">
        <f t="shared" si="0"/>
        <v>25.325246539191632</v>
      </c>
    </row>
    <row r="28" spans="1:10" x14ac:dyDescent="0.3">
      <c r="A28" s="147"/>
      <c r="B28" s="54" t="s">
        <v>100</v>
      </c>
      <c r="C28" s="51">
        <v>44722</v>
      </c>
      <c r="D28" s="52">
        <f>100*(C28/C27-1)</f>
        <v>3.5279411083846579</v>
      </c>
      <c r="E28" s="66">
        <f t="shared" si="2"/>
        <v>7.4531475252282542</v>
      </c>
      <c r="F28" s="67">
        <v>10399</v>
      </c>
      <c r="G28" s="66">
        <f t="shared" si="1"/>
        <v>-4.9451553930530139</v>
      </c>
      <c r="H28" s="66">
        <f t="shared" si="3"/>
        <v>-0.64966083882679326</v>
      </c>
      <c r="I28" s="66">
        <f t="shared" si="0"/>
        <v>23.252537900809443</v>
      </c>
      <c r="J28" s="55"/>
    </row>
    <row r="29" spans="1:10" x14ac:dyDescent="0.3">
      <c r="A29" s="148"/>
      <c r="B29" s="54" t="s">
        <v>101</v>
      </c>
      <c r="C29" s="51">
        <v>49634</v>
      </c>
      <c r="D29" s="52">
        <f>100*(C29/C28-1)</f>
        <v>10.9834086132105</v>
      </c>
      <c r="E29" s="66">
        <f t="shared" si="2"/>
        <v>-3.518388927766114</v>
      </c>
      <c r="F29" s="67">
        <v>11332</v>
      </c>
      <c r="G29" s="66">
        <f>100*(F29/F28-1)</f>
        <v>8.9720165400519303</v>
      </c>
      <c r="H29" s="66">
        <f t="shared" si="3"/>
        <v>-17.006005566134462</v>
      </c>
      <c r="I29" s="66">
        <f t="shared" si="0"/>
        <v>22.831123826409318</v>
      </c>
      <c r="J29" s="55"/>
    </row>
    <row r="30" spans="1:10" x14ac:dyDescent="0.3">
      <c r="A30" s="146">
        <v>2019</v>
      </c>
      <c r="B30" s="54" t="s">
        <v>98</v>
      </c>
      <c r="C30" s="51">
        <v>37407</v>
      </c>
      <c r="D30" s="66">
        <f>100*(C30/C29-1)</f>
        <v>-24.634323246161905</v>
      </c>
      <c r="E30" s="66">
        <f t="shared" si="2"/>
        <v>0.92270335896398326</v>
      </c>
      <c r="F30" s="67">
        <v>8279</v>
      </c>
      <c r="G30" s="66">
        <f>100*(F30/F29-1)</f>
        <v>-26.941404871161311</v>
      </c>
      <c r="H30" s="66">
        <f>100*(F30/F26-1)</f>
        <v>-11.482946648134284</v>
      </c>
      <c r="I30" s="66">
        <f t="shared" si="0"/>
        <v>22.132221242013529</v>
      </c>
      <c r="J30" s="61"/>
    </row>
    <row r="31" spans="1:10" x14ac:dyDescent="0.3">
      <c r="A31" s="147"/>
      <c r="B31" s="54" t="s">
        <v>99</v>
      </c>
      <c r="C31" s="67">
        <v>44891</v>
      </c>
      <c r="D31" s="66">
        <f t="shared" ref="D31:D33" si="4">100*(C31/C30-1)</f>
        <v>20.006950570748792</v>
      </c>
      <c r="E31" s="66">
        <f t="shared" si="2"/>
        <v>3.9191629242094628</v>
      </c>
      <c r="F31" s="67">
        <v>9816</v>
      </c>
      <c r="G31" s="66">
        <f t="shared" si="1"/>
        <v>18.565044087450168</v>
      </c>
      <c r="H31" s="66">
        <f t="shared" si="3"/>
        <v>-10.27422303473492</v>
      </c>
      <c r="I31" s="66">
        <f t="shared" si="0"/>
        <v>21.866298367156002</v>
      </c>
      <c r="J31" s="55"/>
    </row>
    <row r="32" spans="1:10" x14ac:dyDescent="0.3">
      <c r="A32" s="147"/>
      <c r="B32" s="54" t="s">
        <v>100</v>
      </c>
      <c r="C32" s="65">
        <v>50344</v>
      </c>
      <c r="D32" s="66">
        <f t="shared" si="4"/>
        <v>12.147200997972863</v>
      </c>
      <c r="E32" s="66">
        <f t="shared" si="2"/>
        <v>12.5709941415858</v>
      </c>
      <c r="F32" s="101">
        <v>10576</v>
      </c>
      <c r="G32" s="66">
        <f t="shared" si="1"/>
        <v>7.7424612876935583</v>
      </c>
      <c r="H32" s="66">
        <f t="shared" si="3"/>
        <v>1.7020867391095207</v>
      </c>
      <c r="I32" s="66">
        <f t="shared" si="0"/>
        <v>21.007468615922452</v>
      </c>
      <c r="J32" s="55"/>
    </row>
    <row r="33" spans="1:10" x14ac:dyDescent="0.3">
      <c r="A33" s="148"/>
      <c r="B33" s="76" t="s">
        <v>101</v>
      </c>
      <c r="C33" s="77">
        <v>47531</v>
      </c>
      <c r="D33" s="66">
        <f t="shared" si="4"/>
        <v>-5.5875576036866326</v>
      </c>
      <c r="E33" s="66">
        <f t="shared" si="2"/>
        <v>-4.2370149494298293</v>
      </c>
      <c r="F33" s="104">
        <v>9814</v>
      </c>
      <c r="G33" s="78">
        <f t="shared" si="1"/>
        <v>-7.2049924357034829</v>
      </c>
      <c r="H33" s="78">
        <f t="shared" si="3"/>
        <v>-13.39569361101306</v>
      </c>
      <c r="I33" s="78">
        <f t="shared" si="0"/>
        <v>20.647577370558164</v>
      </c>
      <c r="J33" s="55"/>
    </row>
    <row r="34" spans="1:10" x14ac:dyDescent="0.3">
      <c r="A34" s="146">
        <v>2020</v>
      </c>
      <c r="B34" s="54" t="s">
        <v>98</v>
      </c>
      <c r="C34" s="65">
        <v>39855</v>
      </c>
      <c r="D34" s="66">
        <f t="shared" ref="D34:D54" si="5">100*(C34/C33-1)</f>
        <v>-16.149460352191202</v>
      </c>
      <c r="E34" s="66">
        <f t="shared" ref="E34:E54" si="6">100*(C34/C30-1)</f>
        <v>6.5442296896302876</v>
      </c>
      <c r="F34" s="101">
        <v>8830</v>
      </c>
      <c r="G34" s="78">
        <f t="shared" ref="G34:G39" si="7">100*(F34/F33-1)</f>
        <v>-10.026492765437133</v>
      </c>
      <c r="H34" s="78">
        <f t="shared" ref="H34:H39" si="8">100*(F34/F30-1)</f>
        <v>6.6553931634255381</v>
      </c>
      <c r="I34" s="78">
        <f>100*(F34/C34)</f>
        <v>22.15531300966002</v>
      </c>
      <c r="J34" s="55"/>
    </row>
    <row r="35" spans="1:10" x14ac:dyDescent="0.3">
      <c r="A35" s="147"/>
      <c r="B35" s="54" t="s">
        <v>99</v>
      </c>
      <c r="C35" s="65">
        <v>21107</v>
      </c>
      <c r="D35" s="66">
        <f t="shared" si="5"/>
        <v>-47.040521891857992</v>
      </c>
      <c r="E35" s="66">
        <f t="shared" si="6"/>
        <v>-52.981666703793628</v>
      </c>
      <c r="F35" s="101">
        <v>5671</v>
      </c>
      <c r="G35" s="66">
        <f t="shared" si="7"/>
        <v>-35.775764439411098</v>
      </c>
      <c r="H35" s="66">
        <f t="shared" si="8"/>
        <v>-42.226976365118176</v>
      </c>
      <c r="I35" s="66">
        <f t="shared" ref="I35:I40" si="9">100*(F35/C35)</f>
        <v>26.867863741886577</v>
      </c>
      <c r="J35" s="55"/>
    </row>
    <row r="36" spans="1:10" x14ac:dyDescent="0.3">
      <c r="A36" s="147"/>
      <c r="B36" s="54" t="s">
        <v>100</v>
      </c>
      <c r="C36" s="65">
        <v>37504</v>
      </c>
      <c r="D36" s="66">
        <f t="shared" si="5"/>
        <v>77.68512815653574</v>
      </c>
      <c r="E36" s="66">
        <f t="shared" si="6"/>
        <v>-25.504528841569996</v>
      </c>
      <c r="F36" s="101">
        <v>9726</v>
      </c>
      <c r="G36" s="66">
        <f t="shared" si="7"/>
        <v>71.504143889966485</v>
      </c>
      <c r="H36" s="66">
        <f t="shared" si="8"/>
        <v>-8.0370650529500764</v>
      </c>
      <c r="I36" s="66">
        <f t="shared" si="9"/>
        <v>25.933233788395903</v>
      </c>
      <c r="J36" s="55"/>
    </row>
    <row r="37" spans="1:10" x14ac:dyDescent="0.3">
      <c r="A37" s="148"/>
      <c r="B37" s="54" t="s">
        <v>101</v>
      </c>
      <c r="C37" s="65">
        <v>48848</v>
      </c>
      <c r="D37" s="66">
        <f t="shared" si="5"/>
        <v>30.24744027303754</v>
      </c>
      <c r="E37" s="66">
        <f t="shared" si="6"/>
        <v>2.7708232521933107</v>
      </c>
      <c r="F37" s="101">
        <v>12653</v>
      </c>
      <c r="G37" s="66">
        <f>100*(F37/F36-1)</f>
        <v>30.094591815751603</v>
      </c>
      <c r="H37" s="66">
        <f t="shared" si="8"/>
        <v>28.928061952313012</v>
      </c>
      <c r="I37" s="66">
        <f t="shared" si="9"/>
        <v>25.902800524074681</v>
      </c>
      <c r="J37" s="55"/>
    </row>
    <row r="38" spans="1:10" x14ac:dyDescent="0.3">
      <c r="A38" s="146">
        <v>2021</v>
      </c>
      <c r="B38" s="54" t="s">
        <v>98</v>
      </c>
      <c r="C38" s="65">
        <v>44576</v>
      </c>
      <c r="D38" s="66">
        <f t="shared" si="5"/>
        <v>-8.7454962332132347</v>
      </c>
      <c r="E38" s="66">
        <f t="shared" si="6"/>
        <v>11.845439718981311</v>
      </c>
      <c r="F38" s="101">
        <v>11338</v>
      </c>
      <c r="G38" s="66">
        <f t="shared" si="7"/>
        <v>-10.392792223188174</v>
      </c>
      <c r="H38" s="66">
        <f t="shared" si="8"/>
        <v>28.403171007927529</v>
      </c>
      <c r="I38" s="66">
        <f t="shared" si="9"/>
        <v>25.435211773151472</v>
      </c>
      <c r="J38" s="55"/>
    </row>
    <row r="39" spans="1:10" x14ac:dyDescent="0.3">
      <c r="A39" s="147"/>
      <c r="B39" s="54" t="s">
        <v>99</v>
      </c>
      <c r="C39" s="65">
        <v>49710</v>
      </c>
      <c r="D39" s="66">
        <f t="shared" si="5"/>
        <v>11.51740847092606</v>
      </c>
      <c r="E39" s="66">
        <f t="shared" si="6"/>
        <v>135.51428436063864</v>
      </c>
      <c r="F39" s="101">
        <v>12224</v>
      </c>
      <c r="G39" s="66">
        <f t="shared" si="7"/>
        <v>7.8144293526195119</v>
      </c>
      <c r="H39" s="66">
        <f t="shared" si="8"/>
        <v>115.55281255510491</v>
      </c>
      <c r="I39" s="66">
        <f t="shared" si="9"/>
        <v>24.590625628646148</v>
      </c>
      <c r="J39" s="55"/>
    </row>
    <row r="40" spans="1:10" x14ac:dyDescent="0.3">
      <c r="A40" s="147"/>
      <c r="B40" s="54" t="s">
        <v>100</v>
      </c>
      <c r="C40" s="65">
        <v>59394</v>
      </c>
      <c r="D40" s="66">
        <f t="shared" si="5"/>
        <v>19.480989740494881</v>
      </c>
      <c r="E40" s="66">
        <f t="shared" si="6"/>
        <v>58.36710750853242</v>
      </c>
      <c r="F40" s="101">
        <v>16338</v>
      </c>
      <c r="G40" s="66">
        <f t="shared" ref="G40:G41" si="10">100*(F40/F39-1)</f>
        <v>33.655104712041897</v>
      </c>
      <c r="H40" s="66">
        <f t="shared" ref="H40:H41" si="11">100*(F40/F36-1)</f>
        <v>67.982726711906238</v>
      </c>
      <c r="I40" s="66">
        <f t="shared" si="9"/>
        <v>27.507829073643801</v>
      </c>
      <c r="J40" s="55"/>
    </row>
    <row r="41" spans="1:10" x14ac:dyDescent="0.3">
      <c r="A41" s="148"/>
      <c r="B41" s="54" t="s">
        <v>101</v>
      </c>
      <c r="C41" s="65">
        <v>57839</v>
      </c>
      <c r="D41" s="66">
        <f t="shared" si="5"/>
        <v>-2.6181095733575743</v>
      </c>
      <c r="E41" s="66">
        <f t="shared" si="6"/>
        <v>18.406075990828686</v>
      </c>
      <c r="F41" s="101">
        <v>15546</v>
      </c>
      <c r="G41" s="66">
        <f t="shared" si="10"/>
        <v>-4.8475945648182144</v>
      </c>
      <c r="H41" s="66">
        <f t="shared" si="11"/>
        <v>22.864142891013994</v>
      </c>
      <c r="I41" s="66">
        <f>100*(F41/C41)</f>
        <v>26.878058057711922</v>
      </c>
      <c r="J41" s="55"/>
    </row>
    <row r="42" spans="1:10" x14ac:dyDescent="0.3">
      <c r="A42" s="149">
        <v>2022</v>
      </c>
      <c r="B42" s="54" t="s">
        <v>98</v>
      </c>
      <c r="C42" s="101">
        <v>48581</v>
      </c>
      <c r="D42" s="66">
        <f t="shared" si="5"/>
        <v>-16.006500803955802</v>
      </c>
      <c r="E42" s="66">
        <f t="shared" si="6"/>
        <v>8.9846554199569226</v>
      </c>
      <c r="F42" s="101">
        <v>18356</v>
      </c>
      <c r="G42" s="66">
        <f>100*(F42/F41-1)</f>
        <v>18.075389167631538</v>
      </c>
      <c r="H42" s="66">
        <f>100*(F42/F38-1)</f>
        <v>61.898041982713004</v>
      </c>
      <c r="I42" s="66">
        <f>100*(F42/C42)</f>
        <v>37.784318972437788</v>
      </c>
      <c r="J42" s="55"/>
    </row>
    <row r="43" spans="1:10" x14ac:dyDescent="0.3">
      <c r="A43" s="150"/>
      <c r="B43" s="54" t="s">
        <v>99</v>
      </c>
      <c r="C43" s="102">
        <v>49198</v>
      </c>
      <c r="D43" s="66">
        <f t="shared" si="5"/>
        <v>1.2700438443012718</v>
      </c>
      <c r="E43" s="66">
        <f t="shared" si="6"/>
        <v>-1.0299738483202536</v>
      </c>
      <c r="F43" s="102">
        <v>16580</v>
      </c>
      <c r="G43" s="66">
        <f t="shared" ref="G43:G54" si="12">100*(F43/F42-1)</f>
        <v>-9.6753105251688787</v>
      </c>
      <c r="H43" s="66">
        <f t="shared" ref="H43:H54" si="13">100*(F43/F39-1)</f>
        <v>35.6348167539267</v>
      </c>
      <c r="I43" s="66">
        <f t="shared" ref="I43:I55" si="14">100*(F43/C43)</f>
        <v>33.700556933208667</v>
      </c>
      <c r="J43" s="55"/>
    </row>
    <row r="44" spans="1:10" x14ac:dyDescent="0.3">
      <c r="A44" s="150"/>
      <c r="B44" s="54" t="s">
        <v>100</v>
      </c>
      <c r="C44" s="103">
        <v>50675</v>
      </c>
      <c r="D44" s="66">
        <f t="shared" si="5"/>
        <v>3.0021545591284227</v>
      </c>
      <c r="E44" s="66">
        <f t="shared" si="6"/>
        <v>-14.679934000067352</v>
      </c>
      <c r="F44" s="103">
        <v>17258</v>
      </c>
      <c r="G44" s="66">
        <f t="shared" si="12"/>
        <v>4.0892641737032553</v>
      </c>
      <c r="H44" s="66">
        <f t="shared" si="13"/>
        <v>5.6310441914555032</v>
      </c>
      <c r="I44" s="66">
        <f t="shared" si="14"/>
        <v>34.056240749876665</v>
      </c>
      <c r="J44" s="55"/>
    </row>
    <row r="45" spans="1:10" x14ac:dyDescent="0.3">
      <c r="A45" s="151"/>
      <c r="B45" s="54" t="s">
        <v>101</v>
      </c>
      <c r="C45" s="102">
        <v>49371</v>
      </c>
      <c r="D45" s="66">
        <f t="shared" si="5"/>
        <v>-2.5732609768130188</v>
      </c>
      <c r="E45" s="66">
        <f t="shared" si="6"/>
        <v>-14.640640398347138</v>
      </c>
      <c r="F45" s="102">
        <v>15757</v>
      </c>
      <c r="G45" s="66">
        <f t="shared" si="12"/>
        <v>-8.6974156912736138</v>
      </c>
      <c r="H45" s="66">
        <f t="shared" si="13"/>
        <v>1.3572623182812382</v>
      </c>
      <c r="I45" s="66">
        <f t="shared" si="14"/>
        <v>31.915496951651779</v>
      </c>
      <c r="J45" s="55"/>
    </row>
    <row r="46" spans="1:10" x14ac:dyDescent="0.3">
      <c r="A46" s="149">
        <v>2023</v>
      </c>
      <c r="B46" s="54" t="s">
        <v>98</v>
      </c>
      <c r="C46" s="101">
        <v>28490</v>
      </c>
      <c r="D46" s="66">
        <f t="shared" si="5"/>
        <v>-42.294059265560755</v>
      </c>
      <c r="E46" s="66">
        <f t="shared" si="6"/>
        <v>-41.355674028941358</v>
      </c>
      <c r="F46" s="101">
        <v>11336</v>
      </c>
      <c r="G46" s="66">
        <f t="shared" si="12"/>
        <v>-28.057371327029259</v>
      </c>
      <c r="H46" s="66">
        <f t="shared" si="13"/>
        <v>-38.243626062322946</v>
      </c>
      <c r="I46" s="66">
        <f t="shared" si="14"/>
        <v>39.789399789399788</v>
      </c>
      <c r="J46" s="55"/>
    </row>
    <row r="47" spans="1:10" x14ac:dyDescent="0.3">
      <c r="A47" s="150"/>
      <c r="B47" s="54" t="s">
        <v>99</v>
      </c>
      <c r="C47" s="101">
        <v>41148</v>
      </c>
      <c r="D47" s="66">
        <f t="shared" si="5"/>
        <v>44.42962442962444</v>
      </c>
      <c r="E47" s="66">
        <f t="shared" si="6"/>
        <v>-16.362453758282857</v>
      </c>
      <c r="F47" s="101">
        <v>12737</v>
      </c>
      <c r="G47" s="66">
        <f t="shared" si="12"/>
        <v>12.358856739590696</v>
      </c>
      <c r="H47" s="66">
        <f t="shared" si="13"/>
        <v>-23.178528347406512</v>
      </c>
      <c r="I47" s="66">
        <f t="shared" si="14"/>
        <v>30.954116846505297</v>
      </c>
      <c r="J47" s="55"/>
    </row>
    <row r="48" spans="1:10" x14ac:dyDescent="0.3">
      <c r="A48" s="150"/>
      <c r="B48" s="54" t="s">
        <v>100</v>
      </c>
      <c r="C48" s="101">
        <v>47694</v>
      </c>
      <c r="D48" s="66">
        <f t="shared" si="5"/>
        <v>15.908428113152517</v>
      </c>
      <c r="E48" s="66">
        <f t="shared" si="6"/>
        <v>-5.8825851011346852</v>
      </c>
      <c r="F48" s="101">
        <v>13268</v>
      </c>
      <c r="G48" s="66">
        <f t="shared" si="12"/>
        <v>4.168956583182859</v>
      </c>
      <c r="H48" s="66">
        <f t="shared" si="13"/>
        <v>-23.119712597056441</v>
      </c>
      <c r="I48" s="66">
        <f t="shared" si="14"/>
        <v>27.819012873736739</v>
      </c>
      <c r="J48" s="55"/>
    </row>
    <row r="49" spans="1:10" x14ac:dyDescent="0.3">
      <c r="A49" s="151"/>
      <c r="B49" s="54" t="s">
        <v>101</v>
      </c>
      <c r="C49" s="101">
        <v>55534</v>
      </c>
      <c r="D49" s="66">
        <f t="shared" si="5"/>
        <v>16.438126389063612</v>
      </c>
      <c r="E49" s="66">
        <f t="shared" si="6"/>
        <v>12.483036600433461</v>
      </c>
      <c r="F49" s="101">
        <v>14250</v>
      </c>
      <c r="G49" s="66">
        <f t="shared" si="12"/>
        <v>7.4012662044015576</v>
      </c>
      <c r="H49" s="66">
        <f t="shared" si="13"/>
        <v>-9.5640033001205822</v>
      </c>
      <c r="I49" s="66">
        <f t="shared" si="14"/>
        <v>25.659956062952428</v>
      </c>
      <c r="J49" s="55"/>
    </row>
    <row r="50" spans="1:10" ht="14.15" customHeight="1" x14ac:dyDescent="0.3">
      <c r="A50" s="165">
        <v>2024</v>
      </c>
      <c r="B50" s="54" t="s">
        <v>98</v>
      </c>
      <c r="C50" s="101">
        <v>40156</v>
      </c>
      <c r="D50" s="66">
        <f t="shared" si="5"/>
        <v>-27.691144163935611</v>
      </c>
      <c r="E50" s="66">
        <f t="shared" si="6"/>
        <v>40.947700947700952</v>
      </c>
      <c r="F50" s="101">
        <v>10610</v>
      </c>
      <c r="G50" s="66">
        <f t="shared" si="12"/>
        <v>-25.543859649122801</v>
      </c>
      <c r="H50" s="66">
        <f t="shared" si="13"/>
        <v>-6.404375441072685</v>
      </c>
      <c r="I50" s="66">
        <f t="shared" si="14"/>
        <v>26.421954377926088</v>
      </c>
      <c r="J50" s="55"/>
    </row>
    <row r="51" spans="1:10" x14ac:dyDescent="0.3">
      <c r="A51" s="165"/>
      <c r="B51" s="54" t="s">
        <v>99</v>
      </c>
      <c r="C51" s="101">
        <v>40605</v>
      </c>
      <c r="D51" s="66">
        <f t="shared" si="5"/>
        <v>1.1181392568980986</v>
      </c>
      <c r="E51" s="66">
        <f t="shared" si="6"/>
        <v>-1.3196267133275041</v>
      </c>
      <c r="F51" s="101">
        <v>11691</v>
      </c>
      <c r="G51" s="66">
        <f t="shared" si="12"/>
        <v>10.188501413760598</v>
      </c>
      <c r="H51" s="66">
        <f t="shared" si="13"/>
        <v>-8.2122948889063352</v>
      </c>
      <c r="I51" s="66">
        <f t="shared" si="14"/>
        <v>28.792020687107499</v>
      </c>
      <c r="J51" s="55"/>
    </row>
    <row r="52" spans="1:10" x14ac:dyDescent="0.3">
      <c r="A52" s="165"/>
      <c r="B52" s="54" t="s">
        <v>100</v>
      </c>
      <c r="C52" s="101">
        <v>44980</v>
      </c>
      <c r="D52" s="66">
        <f t="shared" si="5"/>
        <v>10.774535155769005</v>
      </c>
      <c r="E52" s="66">
        <f t="shared" si="6"/>
        <v>-5.6904432423365625</v>
      </c>
      <c r="F52" s="101">
        <v>13204</v>
      </c>
      <c r="G52" s="66">
        <f t="shared" si="12"/>
        <v>12.941578992387303</v>
      </c>
      <c r="H52" s="66">
        <f t="shared" si="13"/>
        <v>-0.48236358154959413</v>
      </c>
      <c r="I52" s="66">
        <f t="shared" si="14"/>
        <v>29.355269008448197</v>
      </c>
      <c r="J52" s="55"/>
    </row>
    <row r="53" spans="1:10" x14ac:dyDescent="0.3">
      <c r="A53" s="165"/>
      <c r="B53" s="54" t="s">
        <v>101</v>
      </c>
      <c r="C53" s="101">
        <v>53902</v>
      </c>
      <c r="D53" s="66">
        <f t="shared" si="5"/>
        <v>19.835482436638507</v>
      </c>
      <c r="E53" s="66">
        <f t="shared" si="6"/>
        <v>-2.9387402312097133</v>
      </c>
      <c r="F53" s="101">
        <v>17076</v>
      </c>
      <c r="G53" s="66">
        <f t="shared" si="12"/>
        <v>29.324447137231147</v>
      </c>
      <c r="H53" s="66">
        <f t="shared" si="13"/>
        <v>19.831578947368421</v>
      </c>
      <c r="I53" s="66">
        <f t="shared" si="14"/>
        <v>31.679715038403028</v>
      </c>
      <c r="J53" s="55"/>
    </row>
    <row r="54" spans="1:10" x14ac:dyDescent="0.3">
      <c r="A54" s="165">
        <v>2025</v>
      </c>
      <c r="B54" s="54" t="s">
        <v>98</v>
      </c>
      <c r="C54" s="101">
        <v>43969</v>
      </c>
      <c r="D54" s="66">
        <f t="shared" si="5"/>
        <v>-18.427887647953689</v>
      </c>
      <c r="E54" s="66">
        <f t="shared" si="6"/>
        <v>9.4954676760633525</v>
      </c>
      <c r="F54" s="101">
        <v>14489</v>
      </c>
      <c r="G54" s="66">
        <f t="shared" si="12"/>
        <v>-15.149918013586316</v>
      </c>
      <c r="H54" s="66">
        <f t="shared" si="13"/>
        <v>36.559849198868989</v>
      </c>
      <c r="I54" s="66">
        <f t="shared" si="14"/>
        <v>32.952762173349406</v>
      </c>
      <c r="J54" s="125"/>
    </row>
    <row r="55" spans="1:10" x14ac:dyDescent="0.3">
      <c r="A55" s="165"/>
      <c r="B55" s="76" t="s">
        <v>99</v>
      </c>
      <c r="C55" s="118">
        <v>39928</v>
      </c>
      <c r="D55" s="78">
        <f>100*(C55/C54-1)</f>
        <v>-9.1905660806477325</v>
      </c>
      <c r="E55" s="78">
        <f>100*(C55/C51-1)</f>
        <v>-1.6672823543898541</v>
      </c>
      <c r="F55" s="118">
        <v>13525</v>
      </c>
      <c r="G55" s="78">
        <f>100*(F55/F54-1)</f>
        <v>-6.6533232107115703</v>
      </c>
      <c r="H55" s="78">
        <f>100*(F55/F51-1)</f>
        <v>15.687280814301596</v>
      </c>
      <c r="I55" s="78">
        <f t="shared" si="14"/>
        <v>33.873472250050092</v>
      </c>
      <c r="J55" s="123"/>
    </row>
    <row r="56" spans="1:10" x14ac:dyDescent="0.3">
      <c r="A56" s="165"/>
      <c r="B56" s="54" t="s">
        <v>100</v>
      </c>
      <c r="C56" s="114">
        <v>46513</v>
      </c>
      <c r="D56" s="66">
        <f t="shared" ref="D56" si="15">100*(C56/C55-1)</f>
        <v>16.492185934682425</v>
      </c>
      <c r="E56" s="66">
        <f t="shared" ref="E56" si="16">100*(C56/C52-1)</f>
        <v>3.4081814139617528</v>
      </c>
      <c r="F56" s="114">
        <v>15867</v>
      </c>
      <c r="G56" s="66">
        <f>100*(F56/F55-1)</f>
        <v>17.316081330868769</v>
      </c>
      <c r="H56" s="66">
        <f>100*(F56/F52-1)</f>
        <v>20.168130869433497</v>
      </c>
      <c r="I56" s="66">
        <f t="shared" ref="I56" si="17">100*(F56/C56)</f>
        <v>34.113043665211876</v>
      </c>
      <c r="J56" s="123"/>
    </row>
    <row r="57" spans="1:10" x14ac:dyDescent="0.3">
      <c r="A57" s="68"/>
      <c r="B57" s="70"/>
      <c r="C57" s="68"/>
      <c r="D57" s="69"/>
      <c r="E57" s="69"/>
      <c r="F57" s="68"/>
      <c r="G57" s="69"/>
      <c r="H57" s="69"/>
      <c r="I57" s="69"/>
      <c r="J57" s="55"/>
    </row>
    <row r="58" spans="1:10" x14ac:dyDescent="0.3">
      <c r="A58" s="17" t="s">
        <v>102</v>
      </c>
      <c r="C58" s="55"/>
      <c r="D58" s="55"/>
      <c r="E58" s="55"/>
      <c r="F58" s="60"/>
      <c r="H58" s="55"/>
      <c r="I58" s="55"/>
    </row>
    <row r="59" spans="1:10" ht="15" customHeight="1" x14ac:dyDescent="0.3">
      <c r="A59" s="113" t="s">
        <v>103</v>
      </c>
      <c r="B59" s="55"/>
      <c r="C59" s="55"/>
      <c r="D59" s="55"/>
      <c r="E59" s="55"/>
      <c r="F59" s="55"/>
      <c r="G59" s="55"/>
      <c r="H59" s="55"/>
    </row>
    <row r="60" spans="1:10" x14ac:dyDescent="0.3">
      <c r="A60" s="55"/>
      <c r="B60" s="55"/>
      <c r="C60" s="55"/>
      <c r="D60" s="55"/>
      <c r="E60" s="55"/>
      <c r="F60" s="55"/>
      <c r="G60" s="55"/>
      <c r="H60" s="55"/>
    </row>
    <row r="61" spans="1:10" ht="14.15" customHeight="1" x14ac:dyDescent="0.3">
      <c r="A61" s="164" t="s">
        <v>104</v>
      </c>
      <c r="B61" s="164"/>
      <c r="C61" s="164"/>
      <c r="D61" s="164"/>
      <c r="E61" s="164"/>
      <c r="F61" s="164"/>
      <c r="G61" s="97"/>
      <c r="H61" s="97"/>
      <c r="I61" s="97"/>
    </row>
    <row r="62" spans="1:10" x14ac:dyDescent="0.3">
      <c r="A62" s="164"/>
      <c r="B62" s="164"/>
      <c r="C62" s="164"/>
      <c r="D62" s="164"/>
      <c r="E62" s="164"/>
      <c r="F62" s="100"/>
      <c r="G62" s="97"/>
      <c r="H62" s="97"/>
      <c r="I62" s="97"/>
    </row>
    <row r="63" spans="1:10" x14ac:dyDescent="0.3">
      <c r="A63" s="97"/>
      <c r="B63" s="97"/>
      <c r="C63" s="97"/>
      <c r="D63" s="97"/>
      <c r="E63" s="97"/>
      <c r="F63" s="97"/>
      <c r="G63" s="97"/>
      <c r="H63" s="97"/>
      <c r="I63" s="97"/>
      <c r="J63" s="71"/>
    </row>
    <row r="64" spans="1:10" x14ac:dyDescent="0.3">
      <c r="A64" s="97"/>
      <c r="B64" s="97"/>
      <c r="C64" s="97"/>
      <c r="D64" s="97"/>
      <c r="E64" s="97"/>
      <c r="F64" s="97"/>
      <c r="G64" s="97"/>
      <c r="H64" s="97"/>
      <c r="I64" s="97"/>
    </row>
    <row r="65" spans="1:9" x14ac:dyDescent="0.3">
      <c r="A65" s="97"/>
      <c r="B65" s="97"/>
      <c r="C65" s="97"/>
      <c r="D65" s="97"/>
      <c r="E65" s="97"/>
      <c r="F65" s="97"/>
      <c r="G65" s="97"/>
      <c r="H65" s="97"/>
      <c r="I65" s="97"/>
    </row>
    <row r="66" spans="1:9" x14ac:dyDescent="0.3">
      <c r="A66" s="97"/>
      <c r="B66" s="97"/>
      <c r="C66" s="97"/>
      <c r="D66" s="97"/>
      <c r="E66" s="97"/>
      <c r="F66" s="97"/>
      <c r="G66" s="97"/>
      <c r="H66" s="97"/>
      <c r="I66" s="97"/>
    </row>
    <row r="67" spans="1:9" ht="92.15" customHeight="1" x14ac:dyDescent="0.3">
      <c r="A67" s="97"/>
      <c r="B67" s="97"/>
      <c r="C67" s="97"/>
      <c r="D67" s="97"/>
      <c r="E67" s="97"/>
      <c r="F67" s="97"/>
      <c r="G67" s="97"/>
      <c r="H67" s="97"/>
      <c r="I67" s="97"/>
    </row>
    <row r="68" spans="1:9" x14ac:dyDescent="0.3">
      <c r="A68" s="97"/>
      <c r="B68" s="97"/>
      <c r="C68" s="97"/>
      <c r="D68" s="97"/>
      <c r="E68" s="97"/>
      <c r="F68" s="98"/>
      <c r="G68" s="97"/>
      <c r="H68" s="97"/>
      <c r="I68" s="97"/>
    </row>
    <row r="69" spans="1:9" x14ac:dyDescent="0.3">
      <c r="A69" s="97"/>
      <c r="B69" s="97"/>
      <c r="C69" s="97"/>
      <c r="D69" s="97"/>
      <c r="E69" s="97"/>
      <c r="F69" s="98"/>
      <c r="G69" s="97"/>
      <c r="H69" s="97"/>
      <c r="I69" s="97"/>
    </row>
    <row r="70" spans="1:9" x14ac:dyDescent="0.3">
      <c r="A70" s="97"/>
      <c r="B70" s="97"/>
      <c r="C70" s="97"/>
      <c r="D70" s="97"/>
      <c r="E70" s="97"/>
      <c r="F70" s="98"/>
      <c r="G70" s="97"/>
      <c r="H70" s="97"/>
      <c r="I70" s="97"/>
    </row>
  </sheetData>
  <mergeCells count="30">
    <mergeCell ref="A62:E62"/>
    <mergeCell ref="A61:F61"/>
    <mergeCell ref="A18:A21"/>
    <mergeCell ref="A22:A25"/>
    <mergeCell ref="A26:A29"/>
    <mergeCell ref="A30:A33"/>
    <mergeCell ref="A50:A53"/>
    <mergeCell ref="A54:A56"/>
    <mergeCell ref="D12:E12"/>
    <mergeCell ref="A2:H2"/>
    <mergeCell ref="A3:H3"/>
    <mergeCell ref="A4:H4"/>
    <mergeCell ref="A5:H5"/>
    <mergeCell ref="A7:H7"/>
    <mergeCell ref="A14:A17"/>
    <mergeCell ref="A42:A45"/>
    <mergeCell ref="A38:A41"/>
    <mergeCell ref="A46:A49"/>
    <mergeCell ref="A8:H8"/>
    <mergeCell ref="G12:H12"/>
    <mergeCell ref="A9:H9"/>
    <mergeCell ref="B11:B13"/>
    <mergeCell ref="G10:I10"/>
    <mergeCell ref="F11:H11"/>
    <mergeCell ref="I11:I13"/>
    <mergeCell ref="C12:C13"/>
    <mergeCell ref="F12:F13"/>
    <mergeCell ref="A11:A13"/>
    <mergeCell ref="C11:E11"/>
    <mergeCell ref="A34:A3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63"/>
  <sheetViews>
    <sheetView showGridLines="0" zoomScale="85" zoomScaleNormal="85" workbookViewId="0">
      <pane xSplit="2" ySplit="13" topLeftCell="C53" activePane="bottomRight" state="frozen"/>
      <selection activeCell="A44" sqref="A44:A46"/>
      <selection pane="topRight" activeCell="A44" sqref="A44:A46"/>
      <selection pane="bottomLeft" activeCell="A44" sqref="A44:A46"/>
      <selection pane="bottomRight" activeCell="F41" sqref="F14:F41"/>
    </sheetView>
  </sheetViews>
  <sheetFormatPr baseColWidth="10" defaultColWidth="11.453125" defaultRowHeight="14" x14ac:dyDescent="0.3"/>
  <cols>
    <col min="1" max="2" width="11.7265625" style="17" customWidth="1"/>
    <col min="3" max="3" width="17.81640625" style="17" customWidth="1"/>
    <col min="4" max="5" width="10.7265625" style="17" customWidth="1"/>
    <col min="6" max="6" width="17.7265625" style="17" customWidth="1"/>
    <col min="7" max="8" width="10.7265625" style="17" customWidth="1"/>
    <col min="9" max="9" width="12.26953125" style="17" customWidth="1"/>
    <col min="10" max="10" width="11.453125" style="17"/>
    <col min="11" max="11" width="15.453125" style="17" customWidth="1"/>
    <col min="12" max="12" width="14.453125" style="17" bestFit="1" customWidth="1"/>
    <col min="13" max="16384" width="11.453125" style="17"/>
  </cols>
  <sheetData>
    <row r="1" spans="1:12" s="12" customFormat="1" ht="13" x14ac:dyDescent="0.3">
      <c r="A1" s="9"/>
      <c r="B1" s="10"/>
      <c r="C1" s="10"/>
      <c r="D1" s="10"/>
      <c r="E1" s="10"/>
      <c r="F1" s="10"/>
      <c r="G1" s="10"/>
      <c r="H1" s="10"/>
      <c r="I1" s="11"/>
    </row>
    <row r="2" spans="1:12" s="12" customFormat="1" x14ac:dyDescent="0.3">
      <c r="A2" s="155" t="s">
        <v>82</v>
      </c>
      <c r="B2" s="156"/>
      <c r="C2" s="156"/>
      <c r="D2" s="156"/>
      <c r="E2" s="156"/>
      <c r="F2" s="156"/>
      <c r="G2" s="156"/>
      <c r="H2" s="156"/>
      <c r="I2" s="13"/>
    </row>
    <row r="3" spans="1:12" s="12" customFormat="1" x14ac:dyDescent="0.3">
      <c r="A3" s="155" t="s">
        <v>83</v>
      </c>
      <c r="B3" s="156"/>
      <c r="C3" s="156"/>
      <c r="D3" s="156"/>
      <c r="E3" s="156"/>
      <c r="F3" s="156"/>
      <c r="G3" s="156"/>
      <c r="H3" s="156"/>
      <c r="I3" s="13"/>
    </row>
    <row r="4" spans="1:12" s="12" customFormat="1" x14ac:dyDescent="0.3">
      <c r="A4" s="155" t="s">
        <v>84</v>
      </c>
      <c r="B4" s="156"/>
      <c r="C4" s="156"/>
      <c r="D4" s="156"/>
      <c r="E4" s="156"/>
      <c r="F4" s="156"/>
      <c r="G4" s="156"/>
      <c r="H4" s="156"/>
      <c r="I4" s="13"/>
    </row>
    <row r="5" spans="1:12" s="12" customFormat="1" x14ac:dyDescent="0.3">
      <c r="A5" s="155" t="s">
        <v>85</v>
      </c>
      <c r="B5" s="156"/>
      <c r="C5" s="156"/>
      <c r="D5" s="156"/>
      <c r="E5" s="156"/>
      <c r="F5" s="156"/>
      <c r="G5" s="156"/>
      <c r="H5" s="156"/>
      <c r="I5" s="13"/>
    </row>
    <row r="6" spans="1:12" s="12" customFormat="1" x14ac:dyDescent="0.3">
      <c r="A6" s="14"/>
      <c r="B6" s="15"/>
      <c r="C6" s="15"/>
      <c r="D6" s="15"/>
      <c r="E6" s="15"/>
      <c r="F6" s="15"/>
      <c r="G6" s="15"/>
      <c r="H6" s="15"/>
      <c r="I6" s="13"/>
    </row>
    <row r="7" spans="1:12" s="12" customFormat="1" x14ac:dyDescent="0.3">
      <c r="A7" s="152" t="s">
        <v>86</v>
      </c>
      <c r="B7" s="167"/>
      <c r="C7" s="167"/>
      <c r="D7" s="167"/>
      <c r="E7" s="167"/>
      <c r="F7" s="167"/>
      <c r="G7" s="167"/>
      <c r="H7" s="167"/>
      <c r="I7" s="166"/>
    </row>
    <row r="8" spans="1:12" x14ac:dyDescent="0.3">
      <c r="A8" s="152" t="s">
        <v>105</v>
      </c>
      <c r="B8" s="153"/>
      <c r="C8" s="153"/>
      <c r="D8" s="153"/>
      <c r="E8" s="153"/>
      <c r="F8" s="153"/>
      <c r="G8" s="153"/>
      <c r="H8" s="153"/>
      <c r="I8" s="166"/>
    </row>
    <row r="9" spans="1:12" x14ac:dyDescent="0.3">
      <c r="A9" s="155" t="s">
        <v>126</v>
      </c>
      <c r="B9" s="156"/>
      <c r="C9" s="156"/>
      <c r="D9" s="156"/>
      <c r="E9" s="156"/>
      <c r="F9" s="156"/>
      <c r="G9" s="156"/>
      <c r="H9" s="156"/>
      <c r="I9" s="170"/>
    </row>
    <row r="10" spans="1:12" x14ac:dyDescent="0.3">
      <c r="A10" s="18"/>
      <c r="B10" s="19"/>
      <c r="C10" s="19"/>
      <c r="D10" s="19"/>
      <c r="E10" s="19"/>
      <c r="F10" s="19"/>
      <c r="G10" s="159" t="s">
        <v>88</v>
      </c>
      <c r="H10" s="159"/>
      <c r="I10" s="160"/>
    </row>
    <row r="11" spans="1:12" ht="15" customHeight="1" x14ac:dyDescent="0.3">
      <c r="A11" s="157" t="s">
        <v>89</v>
      </c>
      <c r="B11" s="157" t="s">
        <v>90</v>
      </c>
      <c r="C11" s="161" t="s">
        <v>91</v>
      </c>
      <c r="D11" s="154"/>
      <c r="E11" s="163"/>
      <c r="F11" s="161" t="s">
        <v>92</v>
      </c>
      <c r="G11" s="154"/>
      <c r="H11" s="154"/>
      <c r="I11" s="158" t="s">
        <v>93</v>
      </c>
    </row>
    <row r="12" spans="1:12" ht="15" customHeight="1" x14ac:dyDescent="0.3">
      <c r="A12" s="157"/>
      <c r="B12" s="161"/>
      <c r="C12" s="157" t="s">
        <v>106</v>
      </c>
      <c r="D12" s="154" t="s">
        <v>95</v>
      </c>
      <c r="E12" s="154"/>
      <c r="F12" s="157" t="s">
        <v>106</v>
      </c>
      <c r="G12" s="154" t="s">
        <v>95</v>
      </c>
      <c r="H12" s="154"/>
      <c r="I12" s="162"/>
    </row>
    <row r="13" spans="1:12" x14ac:dyDescent="0.3">
      <c r="A13" s="158"/>
      <c r="B13" s="171"/>
      <c r="C13" s="158"/>
      <c r="D13" s="48" t="s">
        <v>96</v>
      </c>
      <c r="E13" s="49" t="s">
        <v>97</v>
      </c>
      <c r="F13" s="158"/>
      <c r="G13" s="48" t="s">
        <v>96</v>
      </c>
      <c r="H13" s="49" t="s">
        <v>97</v>
      </c>
      <c r="I13" s="162"/>
    </row>
    <row r="14" spans="1:12" x14ac:dyDescent="0.3">
      <c r="A14" s="165">
        <v>2015</v>
      </c>
      <c r="B14" s="54" t="s">
        <v>98</v>
      </c>
      <c r="C14" s="51">
        <v>21949</v>
      </c>
      <c r="D14" s="52"/>
      <c r="E14" s="52"/>
      <c r="F14" s="67">
        <v>6877</v>
      </c>
      <c r="G14" s="52"/>
      <c r="H14" s="52"/>
      <c r="I14" s="52">
        <v>38.008057826756726</v>
      </c>
      <c r="K14" s="55"/>
      <c r="L14" s="55"/>
    </row>
    <row r="15" spans="1:12" x14ac:dyDescent="0.3">
      <c r="A15" s="165"/>
      <c r="B15" s="54" t="s">
        <v>99</v>
      </c>
      <c r="C15" s="51">
        <v>20599</v>
      </c>
      <c r="D15" s="52">
        <v>-7.9867282853418544</v>
      </c>
      <c r="E15" s="52"/>
      <c r="F15" s="67">
        <v>6075</v>
      </c>
      <c r="G15" s="52">
        <v>-11.987529228371002</v>
      </c>
      <c r="H15" s="52"/>
      <c r="I15" s="52">
        <v>36.355441081777208</v>
      </c>
      <c r="K15" s="55"/>
      <c r="L15" s="55"/>
    </row>
    <row r="16" spans="1:12" x14ac:dyDescent="0.3">
      <c r="A16" s="165"/>
      <c r="B16" s="54" t="s">
        <v>100</v>
      </c>
      <c r="C16" s="51">
        <v>21233</v>
      </c>
      <c r="D16" s="52">
        <v>2.652929813264663</v>
      </c>
      <c r="E16" s="52"/>
      <c r="F16" s="67">
        <v>6160</v>
      </c>
      <c r="G16" s="52">
        <v>0.61990789939781621</v>
      </c>
      <c r="H16" s="52"/>
      <c r="I16" s="52">
        <v>35.635428428051682</v>
      </c>
      <c r="K16" s="55"/>
      <c r="L16" s="55"/>
    </row>
    <row r="17" spans="1:14" x14ac:dyDescent="0.3">
      <c r="A17" s="165"/>
      <c r="B17" s="54" t="s">
        <v>101</v>
      </c>
      <c r="C17" s="51">
        <v>24845</v>
      </c>
      <c r="D17" s="52">
        <v>16.685484882699782</v>
      </c>
      <c r="E17" s="52"/>
      <c r="F17" s="67">
        <v>6833</v>
      </c>
      <c r="G17" s="52">
        <v>8.6780496391480426</v>
      </c>
      <c r="H17" s="52"/>
      <c r="I17" s="52">
        <v>33.189979572089022</v>
      </c>
      <c r="K17" s="55"/>
      <c r="L17" s="55"/>
    </row>
    <row r="18" spans="1:14" x14ac:dyDescent="0.3">
      <c r="A18" s="165">
        <v>2016</v>
      </c>
      <c r="B18" s="54" t="s">
        <v>98</v>
      </c>
      <c r="C18" s="51">
        <v>25302</v>
      </c>
      <c r="D18" s="52">
        <v>9.1226749811848151</v>
      </c>
      <c r="E18" s="52">
        <v>20.268989216731839</v>
      </c>
      <c r="F18" s="67">
        <v>7612</v>
      </c>
      <c r="G18" s="52">
        <v>14.123744735989632</v>
      </c>
      <c r="H18" s="52">
        <v>9.8363211223694549</v>
      </c>
      <c r="I18" s="52">
        <v>34.711069510813338</v>
      </c>
      <c r="K18" s="55"/>
      <c r="L18" s="55"/>
    </row>
    <row r="19" spans="1:14" x14ac:dyDescent="0.3">
      <c r="A19" s="165"/>
      <c r="B19" s="54" t="s">
        <v>99</v>
      </c>
      <c r="C19" s="51">
        <v>27506</v>
      </c>
      <c r="D19" s="52">
        <v>4.9608355091383771</v>
      </c>
      <c r="E19" s="52">
        <v>37.192530585962658</v>
      </c>
      <c r="F19" s="67">
        <v>8158</v>
      </c>
      <c r="G19" s="52">
        <v>6.1169457848424571</v>
      </c>
      <c r="H19" s="52">
        <v>32.430038965639397</v>
      </c>
      <c r="I19" s="52">
        <v>35.093400919928655</v>
      </c>
      <c r="K19" s="55"/>
      <c r="L19" s="55"/>
    </row>
    <row r="20" spans="1:14" x14ac:dyDescent="0.3">
      <c r="A20" s="165"/>
      <c r="B20" s="54" t="s">
        <v>100</v>
      </c>
      <c r="C20" s="51">
        <v>26688</v>
      </c>
      <c r="D20" s="52">
        <v>-1.3329578522481995</v>
      </c>
      <c r="E20" s="52">
        <v>31.865512482749949</v>
      </c>
      <c r="F20" s="67">
        <v>7516</v>
      </c>
      <c r="G20" s="52">
        <v>-8.6933262003477267</v>
      </c>
      <c r="H20" s="52">
        <v>20.172504840697059</v>
      </c>
      <c r="I20" s="52">
        <v>32.475501855199312</v>
      </c>
      <c r="K20" s="55"/>
      <c r="L20" s="55"/>
      <c r="N20" s="59"/>
    </row>
    <row r="21" spans="1:14" x14ac:dyDescent="0.3">
      <c r="A21" s="165"/>
      <c r="B21" s="54" t="s">
        <v>101</v>
      </c>
      <c r="C21" s="51">
        <v>31799</v>
      </c>
      <c r="D21" s="52">
        <v>15.212634383027307</v>
      </c>
      <c r="E21" s="52">
        <v>30.201053650145127</v>
      </c>
      <c r="F21" s="67">
        <v>7475</v>
      </c>
      <c r="G21" s="52">
        <v>-0.92280650358868854</v>
      </c>
      <c r="H21" s="52">
        <v>9.5562034337544475</v>
      </c>
      <c r="I21" s="52">
        <v>27.927332782824109</v>
      </c>
      <c r="K21" s="55"/>
      <c r="L21" s="55"/>
    </row>
    <row r="22" spans="1:14" x14ac:dyDescent="0.3">
      <c r="A22" s="165">
        <v>2017</v>
      </c>
      <c r="B22" s="54" t="s">
        <v>98</v>
      </c>
      <c r="C22" s="51">
        <v>26293</v>
      </c>
      <c r="D22" s="52">
        <v>-19.525185796862104</v>
      </c>
      <c r="E22" s="52">
        <v>-3.9804916498349741</v>
      </c>
      <c r="F22" s="67">
        <v>5648</v>
      </c>
      <c r="G22" s="52">
        <v>-24.985215848610281</v>
      </c>
      <c r="H22" s="52">
        <v>-27.987510644337206</v>
      </c>
      <c r="I22" s="52">
        <v>26.032527833358987</v>
      </c>
      <c r="K22" s="55"/>
      <c r="L22" s="55"/>
    </row>
    <row r="23" spans="1:14" x14ac:dyDescent="0.3">
      <c r="A23" s="165"/>
      <c r="B23" s="54" t="s">
        <v>99</v>
      </c>
      <c r="C23" s="51">
        <v>26359</v>
      </c>
      <c r="D23" s="52">
        <v>2.0932738186855318</v>
      </c>
      <c r="E23" s="52">
        <v>-6.6037735849056531</v>
      </c>
      <c r="F23" s="67">
        <v>6004</v>
      </c>
      <c r="G23" s="52">
        <v>8.4351596373669651</v>
      </c>
      <c r="H23" s="52">
        <v>-26.414337301056577</v>
      </c>
      <c r="I23" s="52">
        <v>27.649630634705264</v>
      </c>
      <c r="K23" s="55"/>
      <c r="L23" s="55"/>
      <c r="M23" s="60"/>
    </row>
    <row r="24" spans="1:14" x14ac:dyDescent="0.3">
      <c r="A24" s="165"/>
      <c r="B24" s="54" t="s">
        <v>100</v>
      </c>
      <c r="C24" s="51">
        <v>26558</v>
      </c>
      <c r="D24" s="52">
        <v>0.46736016885272136</v>
      </c>
      <c r="E24" s="52">
        <v>-4.899628960137008</v>
      </c>
      <c r="F24" s="67">
        <v>5994</v>
      </c>
      <c r="G24" s="52">
        <v>0.72700836059613039</v>
      </c>
      <c r="H24" s="52">
        <v>-18.822323128753482</v>
      </c>
      <c r="I24" s="52">
        <v>27.721088435374146</v>
      </c>
      <c r="K24" s="55"/>
      <c r="L24" s="55"/>
    </row>
    <row r="25" spans="1:14" x14ac:dyDescent="0.3">
      <c r="A25" s="165"/>
      <c r="B25" s="54" t="s">
        <v>101</v>
      </c>
      <c r="C25" s="51">
        <v>36055</v>
      </c>
      <c r="D25" s="52">
        <f>100*(C25/C24-1)</f>
        <v>35.759469839596349</v>
      </c>
      <c r="E25" s="52">
        <f t="shared" ref="E25:E33" si="0">100*(C25/C21-1)</f>
        <v>13.38406868140507</v>
      </c>
      <c r="F25" s="67">
        <v>8834</v>
      </c>
      <c r="G25" s="52">
        <f>100*(F25/F24-1)</f>
        <v>47.380714047380714</v>
      </c>
      <c r="H25" s="52">
        <f t="shared" ref="H25:H39" si="1">100*(F25/F21-1)</f>
        <v>18.180602006688961</v>
      </c>
      <c r="I25" s="52">
        <f t="shared" ref="I25:I30" si="2">100*(F25/C25)</f>
        <v>24.501456108722785</v>
      </c>
      <c r="K25" s="55"/>
      <c r="L25" s="55"/>
    </row>
    <row r="26" spans="1:14" x14ac:dyDescent="0.3">
      <c r="A26" s="146">
        <v>2018</v>
      </c>
      <c r="B26" s="54" t="s">
        <v>98</v>
      </c>
      <c r="C26" s="51">
        <v>23675</v>
      </c>
      <c r="D26" s="52">
        <f>100*(C26/C25-1)</f>
        <v>-34.336430453473852</v>
      </c>
      <c r="E26" s="52">
        <f t="shared" si="0"/>
        <v>-9.9570227817289751</v>
      </c>
      <c r="F26" s="67">
        <v>5172</v>
      </c>
      <c r="G26" s="52">
        <f>100*(F26/F25-1)</f>
        <v>-41.453475209418158</v>
      </c>
      <c r="H26" s="52">
        <f t="shared" si="1"/>
        <v>-8.4277620396600579</v>
      </c>
      <c r="I26" s="52">
        <f t="shared" si="2"/>
        <v>21.845828933474127</v>
      </c>
      <c r="J26" s="55"/>
      <c r="K26" s="55"/>
      <c r="L26" s="55"/>
    </row>
    <row r="27" spans="1:14" x14ac:dyDescent="0.3">
      <c r="A27" s="147"/>
      <c r="B27" s="54" t="s">
        <v>99</v>
      </c>
      <c r="C27" s="51">
        <v>28209</v>
      </c>
      <c r="D27" s="52">
        <f>100*(C27/C26-1)</f>
        <v>19.151003167898615</v>
      </c>
      <c r="E27" s="52">
        <f t="shared" si="0"/>
        <v>7.0184756629614098</v>
      </c>
      <c r="F27" s="67">
        <v>6062</v>
      </c>
      <c r="G27" s="52">
        <f>100*(F27/F26-1)</f>
        <v>17.208043310131483</v>
      </c>
      <c r="H27" s="52">
        <f t="shared" si="1"/>
        <v>0.96602265156562339</v>
      </c>
      <c r="I27" s="52">
        <f t="shared" si="2"/>
        <v>21.489595519160552</v>
      </c>
      <c r="K27" s="55"/>
      <c r="L27" s="55"/>
    </row>
    <row r="28" spans="1:14" x14ac:dyDescent="0.3">
      <c r="A28" s="147"/>
      <c r="B28" s="54" t="s">
        <v>100</v>
      </c>
      <c r="C28" s="51">
        <v>29332</v>
      </c>
      <c r="D28" s="52">
        <f>100*(C28/C27-1)</f>
        <v>3.9809989719592931</v>
      </c>
      <c r="E28" s="52">
        <f t="shared" si="0"/>
        <v>10.445063634309815</v>
      </c>
      <c r="F28" s="67">
        <v>5580</v>
      </c>
      <c r="G28" s="52">
        <f>100*(F28/F27-1)</f>
        <v>-7.9511712306169606</v>
      </c>
      <c r="H28" s="52">
        <f t="shared" si="1"/>
        <v>-6.9069069069069062</v>
      </c>
      <c r="I28" s="52">
        <f t="shared" si="2"/>
        <v>19.023591981453702</v>
      </c>
      <c r="K28" s="55"/>
      <c r="L28" s="55"/>
    </row>
    <row r="29" spans="1:14" x14ac:dyDescent="0.3">
      <c r="A29" s="148"/>
      <c r="B29" s="54" t="s">
        <v>101</v>
      </c>
      <c r="C29" s="51">
        <v>33479</v>
      </c>
      <c r="D29" s="52">
        <f t="shared" ref="D29:D35" si="3">100*(C29/C28-1)</f>
        <v>14.138142642847406</v>
      </c>
      <c r="E29" s="52">
        <f t="shared" si="0"/>
        <v>-7.1446401331299425</v>
      </c>
      <c r="F29" s="67">
        <v>6408</v>
      </c>
      <c r="G29" s="52">
        <f>100*(F29/F28-1)</f>
        <v>14.838709677419359</v>
      </c>
      <c r="H29" s="52">
        <f t="shared" si="1"/>
        <v>-27.462078333710661</v>
      </c>
      <c r="I29" s="52">
        <f t="shared" si="2"/>
        <v>19.140356641476746</v>
      </c>
      <c r="K29" s="55"/>
      <c r="L29" s="55"/>
    </row>
    <row r="30" spans="1:14" x14ac:dyDescent="0.3">
      <c r="A30" s="146">
        <v>2019</v>
      </c>
      <c r="B30" s="54" t="s">
        <v>98</v>
      </c>
      <c r="C30" s="51">
        <v>22770</v>
      </c>
      <c r="D30" s="52">
        <f t="shared" si="3"/>
        <v>-31.987215866662687</v>
      </c>
      <c r="E30" s="52">
        <f t="shared" si="0"/>
        <v>-3.8225976768743397</v>
      </c>
      <c r="F30" s="67">
        <v>4082</v>
      </c>
      <c r="G30" s="52">
        <f t="shared" ref="G30:G35" si="4">100*(F30/F29-1)</f>
        <v>-36.298377028714114</v>
      </c>
      <c r="H30" s="52">
        <f t="shared" si="1"/>
        <v>-21.075019334880118</v>
      </c>
      <c r="I30" s="52">
        <f t="shared" si="2"/>
        <v>17.927097057531842</v>
      </c>
      <c r="J30" s="55"/>
      <c r="K30" s="55"/>
      <c r="L30" s="55"/>
    </row>
    <row r="31" spans="1:14" x14ac:dyDescent="0.3">
      <c r="A31" s="147"/>
      <c r="B31" s="54" t="s">
        <v>99</v>
      </c>
      <c r="C31" s="51">
        <v>26467</v>
      </c>
      <c r="D31" s="52">
        <f t="shared" si="3"/>
        <v>16.236275801493182</v>
      </c>
      <c r="E31" s="52">
        <f t="shared" si="0"/>
        <v>-6.1753341132262722</v>
      </c>
      <c r="F31" s="67">
        <v>4804</v>
      </c>
      <c r="G31" s="52">
        <f t="shared" si="4"/>
        <v>17.687408133268011</v>
      </c>
      <c r="H31" s="52">
        <f t="shared" si="1"/>
        <v>-20.75222698779281</v>
      </c>
      <c r="I31" s="52">
        <f t="shared" ref="I31:I39" si="5">100*(F31/C31)</f>
        <v>18.150904900442061</v>
      </c>
      <c r="J31" s="55"/>
      <c r="K31" s="55"/>
      <c r="L31" s="55"/>
    </row>
    <row r="32" spans="1:14" x14ac:dyDescent="0.3">
      <c r="A32" s="147"/>
      <c r="B32" s="54" t="s">
        <v>100</v>
      </c>
      <c r="C32" s="65">
        <v>31478</v>
      </c>
      <c r="D32" s="66">
        <f t="shared" si="3"/>
        <v>18.933010919257942</v>
      </c>
      <c r="E32" s="52">
        <f t="shared" si="0"/>
        <v>7.31624164734761</v>
      </c>
      <c r="F32" s="67">
        <v>5456</v>
      </c>
      <c r="G32" s="66">
        <f t="shared" si="4"/>
        <v>13.572023313905079</v>
      </c>
      <c r="H32" s="66">
        <f t="shared" si="1"/>
        <v>-2.2222222222222254</v>
      </c>
      <c r="I32" s="66">
        <f t="shared" si="5"/>
        <v>17.332740326577291</v>
      </c>
      <c r="J32" s="55"/>
      <c r="K32" s="55"/>
      <c r="L32" s="55"/>
    </row>
    <row r="33" spans="1:12" x14ac:dyDescent="0.3">
      <c r="A33" s="148"/>
      <c r="B33" s="54" t="s">
        <v>101</v>
      </c>
      <c r="C33" s="65">
        <v>28896</v>
      </c>
      <c r="D33" s="66">
        <f t="shared" si="3"/>
        <v>-8.2025541648135238</v>
      </c>
      <c r="E33" s="52">
        <f t="shared" si="0"/>
        <v>-13.689178290868897</v>
      </c>
      <c r="F33" s="67">
        <v>4714</v>
      </c>
      <c r="G33" s="52">
        <f t="shared" si="4"/>
        <v>-13.599706744868033</v>
      </c>
      <c r="H33" s="66">
        <f t="shared" si="1"/>
        <v>-26.435705368289643</v>
      </c>
      <c r="I33" s="66">
        <f t="shared" si="5"/>
        <v>16.313676633444075</v>
      </c>
      <c r="J33" s="55"/>
      <c r="K33" s="55"/>
      <c r="L33" s="55"/>
    </row>
    <row r="34" spans="1:12" x14ac:dyDescent="0.3">
      <c r="A34" s="165">
        <v>2020</v>
      </c>
      <c r="B34" s="54" t="s">
        <v>98</v>
      </c>
      <c r="C34" s="65">
        <v>24662</v>
      </c>
      <c r="D34" s="66">
        <f t="shared" si="3"/>
        <v>-14.652547065337762</v>
      </c>
      <c r="E34" s="52">
        <f t="shared" ref="E34:E39" si="6">100*(C34/C30-1)</f>
        <v>8.309178743961354</v>
      </c>
      <c r="F34" s="67">
        <v>4607</v>
      </c>
      <c r="G34" s="52">
        <f t="shared" si="4"/>
        <v>-2.2698345354263849</v>
      </c>
      <c r="H34" s="66">
        <f t="shared" si="1"/>
        <v>12.861342479176873</v>
      </c>
      <c r="I34" s="66">
        <f t="shared" si="5"/>
        <v>18.680561187251644</v>
      </c>
      <c r="J34" s="55"/>
      <c r="K34" s="68"/>
      <c r="L34" s="55"/>
    </row>
    <row r="35" spans="1:12" x14ac:dyDescent="0.3">
      <c r="A35" s="165"/>
      <c r="B35" s="54" t="s">
        <v>99</v>
      </c>
      <c r="C35" s="65">
        <v>13576</v>
      </c>
      <c r="D35" s="66">
        <f t="shared" si="3"/>
        <v>-44.951747627929606</v>
      </c>
      <c r="E35" s="52">
        <f t="shared" si="6"/>
        <v>-48.705935693505118</v>
      </c>
      <c r="F35" s="67">
        <v>3454</v>
      </c>
      <c r="G35" s="52">
        <f t="shared" si="4"/>
        <v>-25.027132624267423</v>
      </c>
      <c r="H35" s="66">
        <f t="shared" si="1"/>
        <v>-28.101582014987514</v>
      </c>
      <c r="I35" s="66">
        <f t="shared" si="5"/>
        <v>25.441956393635827</v>
      </c>
      <c r="J35" s="55"/>
      <c r="K35" s="68"/>
      <c r="L35" s="55"/>
    </row>
    <row r="36" spans="1:12" x14ac:dyDescent="0.3">
      <c r="A36" s="165"/>
      <c r="B36" s="54" t="s">
        <v>100</v>
      </c>
      <c r="C36" s="65">
        <v>24796</v>
      </c>
      <c r="D36" s="66">
        <f t="shared" ref="D36:D49" si="7">100*(C36/C35-1)</f>
        <v>82.645845609899823</v>
      </c>
      <c r="E36" s="52">
        <f t="shared" si="6"/>
        <v>-21.227523985005405</v>
      </c>
      <c r="F36" s="67">
        <v>6232</v>
      </c>
      <c r="G36" s="52">
        <f t="shared" ref="G36:G39" si="8">100*(F36/F35-1)</f>
        <v>80.428488708743487</v>
      </c>
      <c r="H36" s="66">
        <f t="shared" si="1"/>
        <v>14.222873900293266</v>
      </c>
      <c r="I36" s="66">
        <f t="shared" si="5"/>
        <v>25.133085981609938</v>
      </c>
      <c r="J36" s="55"/>
      <c r="K36" s="68"/>
      <c r="L36" s="55"/>
    </row>
    <row r="37" spans="1:12" x14ac:dyDescent="0.3">
      <c r="A37" s="165"/>
      <c r="B37" s="54" t="s">
        <v>101</v>
      </c>
      <c r="C37" s="65">
        <v>32198</v>
      </c>
      <c r="D37" s="66">
        <f t="shared" si="7"/>
        <v>29.85158896596225</v>
      </c>
      <c r="E37" s="52">
        <f t="shared" si="6"/>
        <v>11.427187153931339</v>
      </c>
      <c r="F37" s="67">
        <v>8085</v>
      </c>
      <c r="G37" s="52">
        <f t="shared" si="8"/>
        <v>29.733632862644409</v>
      </c>
      <c r="H37" s="66">
        <f t="shared" si="1"/>
        <v>71.510394569367833</v>
      </c>
      <c r="I37" s="66">
        <f t="shared" si="5"/>
        <v>25.110255295359963</v>
      </c>
      <c r="J37" s="55"/>
      <c r="K37" s="68"/>
      <c r="L37" s="55"/>
    </row>
    <row r="38" spans="1:12" x14ac:dyDescent="0.3">
      <c r="A38" s="168">
        <v>2021</v>
      </c>
      <c r="B38" s="54" t="s">
        <v>98</v>
      </c>
      <c r="C38" s="65">
        <v>26920</v>
      </c>
      <c r="D38" s="66">
        <f t="shared" si="7"/>
        <v>-16.392322504503387</v>
      </c>
      <c r="E38" s="52">
        <f t="shared" si="6"/>
        <v>9.1557862298272674</v>
      </c>
      <c r="F38" s="67">
        <v>6572</v>
      </c>
      <c r="G38" s="52">
        <f t="shared" si="8"/>
        <v>-18.713667285095859</v>
      </c>
      <c r="H38" s="66">
        <f t="shared" si="1"/>
        <v>42.652485348382882</v>
      </c>
      <c r="I38" s="66">
        <f t="shared" si="5"/>
        <v>24.413075780089152</v>
      </c>
      <c r="J38" s="55"/>
      <c r="K38" s="68"/>
      <c r="L38" s="55"/>
    </row>
    <row r="39" spans="1:12" x14ac:dyDescent="0.3">
      <c r="A39" s="169"/>
      <c r="B39" s="54" t="s">
        <v>99</v>
      </c>
      <c r="C39" s="65">
        <v>30692</v>
      </c>
      <c r="D39" s="66">
        <f t="shared" si="7"/>
        <v>14.011887072808316</v>
      </c>
      <c r="E39" s="52">
        <f t="shared" si="6"/>
        <v>126.07542722451383</v>
      </c>
      <c r="F39" s="67">
        <v>6721</v>
      </c>
      <c r="G39" s="52">
        <f t="shared" si="8"/>
        <v>2.2671941570298282</v>
      </c>
      <c r="H39" s="66">
        <f t="shared" si="1"/>
        <v>94.585987261146485</v>
      </c>
      <c r="I39" s="66">
        <f t="shared" si="5"/>
        <v>21.898214518441286</v>
      </c>
      <c r="J39" s="55"/>
      <c r="K39" s="68"/>
      <c r="L39" s="55"/>
    </row>
    <row r="40" spans="1:12" x14ac:dyDescent="0.3">
      <c r="A40" s="169"/>
      <c r="B40" s="54" t="s">
        <v>100</v>
      </c>
      <c r="C40" s="65">
        <v>37520</v>
      </c>
      <c r="D40" s="66">
        <f t="shared" si="7"/>
        <v>22.246839567313948</v>
      </c>
      <c r="E40" s="52">
        <f t="shared" ref="E40:E49" si="9">100*(C40/C36-1)</f>
        <v>51.314728181964831</v>
      </c>
      <c r="F40" s="67">
        <v>9880</v>
      </c>
      <c r="G40" s="52">
        <f t="shared" ref="G40:G55" si="10">100*(F40/F39-1)</f>
        <v>47.001934235976783</v>
      </c>
      <c r="H40" s="66">
        <f t="shared" ref="H40:H55" si="11">100*(F40/F36-1)</f>
        <v>58.536585365853668</v>
      </c>
      <c r="I40" s="66">
        <f t="shared" ref="I40:I54" si="12">100*(F40/C40)</f>
        <v>26.332622601279315</v>
      </c>
      <c r="J40" s="55"/>
      <c r="K40" s="68"/>
      <c r="L40" s="55"/>
    </row>
    <row r="41" spans="1:12" x14ac:dyDescent="0.3">
      <c r="A41" s="169"/>
      <c r="B41" s="54" t="s">
        <v>101</v>
      </c>
      <c r="C41" s="65">
        <v>36181</v>
      </c>
      <c r="D41" s="66">
        <f t="shared" si="7"/>
        <v>-3.5687633262260099</v>
      </c>
      <c r="E41" s="52">
        <f t="shared" si="9"/>
        <v>12.370333561090741</v>
      </c>
      <c r="F41" s="67">
        <v>9124</v>
      </c>
      <c r="G41" s="52">
        <f t="shared" si="10"/>
        <v>-7.6518218623481733</v>
      </c>
      <c r="H41" s="66">
        <f t="shared" si="11"/>
        <v>12.850958565244275</v>
      </c>
      <c r="I41" s="66">
        <f t="shared" si="12"/>
        <v>25.217655675630859</v>
      </c>
      <c r="J41" s="55"/>
      <c r="K41" s="68"/>
      <c r="L41" s="55"/>
    </row>
    <row r="42" spans="1:12" x14ac:dyDescent="0.3">
      <c r="A42" s="165">
        <v>2022</v>
      </c>
      <c r="B42" s="54" t="s">
        <v>98</v>
      </c>
      <c r="C42" s="65">
        <v>35615</v>
      </c>
      <c r="D42" s="66">
        <f t="shared" si="7"/>
        <v>-1.5643569829468462</v>
      </c>
      <c r="E42" s="52">
        <f t="shared" si="9"/>
        <v>32.299405646359581</v>
      </c>
      <c r="F42" s="51">
        <v>12860</v>
      </c>
      <c r="G42" s="52">
        <f t="shared" si="10"/>
        <v>40.946953090749673</v>
      </c>
      <c r="H42" s="66">
        <f t="shared" si="11"/>
        <v>95.678636640292154</v>
      </c>
      <c r="I42" s="66">
        <f t="shared" si="12"/>
        <v>36.108381300014038</v>
      </c>
      <c r="J42" s="55"/>
      <c r="K42" s="68"/>
      <c r="L42" s="55"/>
    </row>
    <row r="43" spans="1:12" x14ac:dyDescent="0.3">
      <c r="A43" s="165"/>
      <c r="B43" s="54" t="s">
        <v>99</v>
      </c>
      <c r="C43" s="65">
        <v>35171</v>
      </c>
      <c r="D43" s="66">
        <f t="shared" si="7"/>
        <v>-1.2466657307314333</v>
      </c>
      <c r="E43" s="52">
        <f t="shared" si="9"/>
        <v>14.593379382249449</v>
      </c>
      <c r="F43" s="51">
        <v>10828</v>
      </c>
      <c r="G43" s="52">
        <f t="shared" si="10"/>
        <v>-15.800933125972005</v>
      </c>
      <c r="H43" s="66">
        <f t="shared" si="11"/>
        <v>61.106978128254717</v>
      </c>
      <c r="I43" s="66">
        <f t="shared" si="12"/>
        <v>30.786727701799776</v>
      </c>
      <c r="J43" s="55"/>
      <c r="K43" s="68"/>
      <c r="L43" s="55"/>
    </row>
    <row r="44" spans="1:12" x14ac:dyDescent="0.3">
      <c r="A44" s="165"/>
      <c r="B44" s="54" t="s">
        <v>100</v>
      </c>
      <c r="C44" s="65">
        <v>37488</v>
      </c>
      <c r="D44" s="66">
        <f t="shared" si="7"/>
        <v>6.5878138238889994</v>
      </c>
      <c r="E44" s="52">
        <f t="shared" si="9"/>
        <v>-8.5287846481874041E-2</v>
      </c>
      <c r="F44" s="51">
        <v>11914</v>
      </c>
      <c r="G44" s="52">
        <f t="shared" si="10"/>
        <v>10.029553010712977</v>
      </c>
      <c r="H44" s="66">
        <f t="shared" si="11"/>
        <v>20.587044534412957</v>
      </c>
      <c r="I44" s="66">
        <f t="shared" si="12"/>
        <v>31.780836534357661</v>
      </c>
      <c r="J44" s="55"/>
      <c r="K44" s="68"/>
      <c r="L44" s="55"/>
    </row>
    <row r="45" spans="1:12" x14ac:dyDescent="0.3">
      <c r="A45" s="165"/>
      <c r="B45" s="54" t="s">
        <v>101</v>
      </c>
      <c r="C45" s="65">
        <v>37156</v>
      </c>
      <c r="D45" s="66">
        <f t="shared" si="7"/>
        <v>-0.88561673068715541</v>
      </c>
      <c r="E45" s="52">
        <f t="shared" si="9"/>
        <v>2.6947845554296412</v>
      </c>
      <c r="F45" s="51">
        <v>11166</v>
      </c>
      <c r="G45" s="52">
        <f t="shared" si="10"/>
        <v>-6.2783280174584561</v>
      </c>
      <c r="H45" s="66">
        <f t="shared" si="11"/>
        <v>22.380534853134581</v>
      </c>
      <c r="I45" s="66">
        <f t="shared" si="12"/>
        <v>30.051674023038</v>
      </c>
      <c r="J45" s="55"/>
      <c r="K45" s="68"/>
      <c r="L45" s="55"/>
    </row>
    <row r="46" spans="1:12" x14ac:dyDescent="0.3">
      <c r="A46" s="165">
        <v>2023</v>
      </c>
      <c r="B46" s="54" t="s">
        <v>98</v>
      </c>
      <c r="C46" s="65">
        <v>19030</v>
      </c>
      <c r="D46" s="66">
        <f t="shared" si="7"/>
        <v>-48.783507374313707</v>
      </c>
      <c r="E46" s="52">
        <f t="shared" si="9"/>
        <v>-46.567457531938793</v>
      </c>
      <c r="F46" s="51">
        <v>7630</v>
      </c>
      <c r="G46" s="52">
        <f t="shared" si="10"/>
        <v>-31.667562242521939</v>
      </c>
      <c r="H46" s="66">
        <f t="shared" si="11"/>
        <v>-40.668740279937786</v>
      </c>
      <c r="I46" s="66">
        <f t="shared" si="12"/>
        <v>40.094587493431419</v>
      </c>
      <c r="J46" s="55"/>
      <c r="K46" s="55"/>
      <c r="L46" s="55"/>
    </row>
    <row r="47" spans="1:12" x14ac:dyDescent="0.3">
      <c r="A47" s="165"/>
      <c r="B47" s="54" t="s">
        <v>99</v>
      </c>
      <c r="C47" s="65">
        <v>31226</v>
      </c>
      <c r="D47" s="66">
        <f t="shared" si="7"/>
        <v>64.088281660535998</v>
      </c>
      <c r="E47" s="52">
        <f t="shared" si="9"/>
        <v>-11.216627335020323</v>
      </c>
      <c r="F47" s="51">
        <v>8920</v>
      </c>
      <c r="G47" s="52">
        <f t="shared" si="10"/>
        <v>16.906946264744427</v>
      </c>
      <c r="H47" s="66">
        <f t="shared" si="11"/>
        <v>-17.620982637606208</v>
      </c>
      <c r="I47" s="66">
        <f t="shared" si="12"/>
        <v>28.565938640876194</v>
      </c>
      <c r="J47" s="55"/>
      <c r="K47" s="55"/>
      <c r="L47" s="55"/>
    </row>
    <row r="48" spans="1:12" x14ac:dyDescent="0.3">
      <c r="A48" s="165"/>
      <c r="B48" s="54" t="s">
        <v>100</v>
      </c>
      <c r="C48" s="65">
        <v>35046</v>
      </c>
      <c r="D48" s="66">
        <f t="shared" si="7"/>
        <v>12.233395247550117</v>
      </c>
      <c r="E48" s="52">
        <f t="shared" si="9"/>
        <v>-6.5140845070422504</v>
      </c>
      <c r="F48" s="51">
        <v>9013</v>
      </c>
      <c r="G48" s="52">
        <f t="shared" si="10"/>
        <v>1.0426008968609901</v>
      </c>
      <c r="H48" s="66">
        <f t="shared" si="11"/>
        <v>-24.34950478428739</v>
      </c>
      <c r="I48" s="66">
        <f t="shared" si="12"/>
        <v>25.717628260001142</v>
      </c>
      <c r="J48" s="55"/>
      <c r="K48" s="55"/>
      <c r="L48" s="55"/>
    </row>
    <row r="49" spans="1:12" x14ac:dyDescent="0.3">
      <c r="A49" s="165"/>
      <c r="B49" s="54" t="s">
        <v>101</v>
      </c>
      <c r="C49" s="65">
        <v>45621</v>
      </c>
      <c r="D49" s="66">
        <f t="shared" si="7"/>
        <v>30.174627632254758</v>
      </c>
      <c r="E49" s="52">
        <f t="shared" si="9"/>
        <v>22.782323177952414</v>
      </c>
      <c r="F49" s="51">
        <v>10417</v>
      </c>
      <c r="G49" s="52">
        <f t="shared" si="10"/>
        <v>15.577499167868636</v>
      </c>
      <c r="H49" s="66">
        <f t="shared" si="11"/>
        <v>-6.7078631560093189</v>
      </c>
      <c r="I49" s="66">
        <f t="shared" si="12"/>
        <v>22.833782687797285</v>
      </c>
      <c r="K49" s="55"/>
      <c r="L49" s="55"/>
    </row>
    <row r="50" spans="1:12" x14ac:dyDescent="0.3">
      <c r="A50" s="165">
        <v>2024</v>
      </c>
      <c r="B50" s="54" t="s">
        <v>98</v>
      </c>
      <c r="C50" s="65">
        <v>31981</v>
      </c>
      <c r="D50" s="66">
        <f t="shared" ref="D50" si="13">100*(C50/C49-1)</f>
        <v>-29.898511650336467</v>
      </c>
      <c r="E50" s="52">
        <f t="shared" ref="E50" si="14">100*(C50/C46-1)</f>
        <v>68.055701523909605</v>
      </c>
      <c r="F50" s="51">
        <v>7439</v>
      </c>
      <c r="G50" s="52">
        <f t="shared" si="10"/>
        <v>-28.58788518767399</v>
      </c>
      <c r="H50" s="66">
        <f t="shared" si="11"/>
        <v>-2.5032765399737866</v>
      </c>
      <c r="I50" s="66">
        <f t="shared" si="12"/>
        <v>23.260686032331698</v>
      </c>
      <c r="J50" s="55"/>
      <c r="K50" s="55"/>
      <c r="L50" s="55"/>
    </row>
    <row r="51" spans="1:12" x14ac:dyDescent="0.3">
      <c r="A51" s="165"/>
      <c r="B51" s="54" t="s">
        <v>99</v>
      </c>
      <c r="C51" s="65">
        <v>29360</v>
      </c>
      <c r="D51" s="66">
        <f t="shared" ref="D51" si="15">100*(C51/C50-1)</f>
        <v>-8.1954910728244901</v>
      </c>
      <c r="E51" s="52">
        <f t="shared" ref="E51" si="16">100*(C51/C47-1)</f>
        <v>-5.9757894062640098</v>
      </c>
      <c r="F51" s="51">
        <v>7370</v>
      </c>
      <c r="G51" s="52">
        <f t="shared" si="10"/>
        <v>-0.9275440247345057</v>
      </c>
      <c r="H51" s="66">
        <f t="shared" si="11"/>
        <v>-17.376681614349778</v>
      </c>
      <c r="I51" s="66">
        <f t="shared" si="12"/>
        <v>25.102179836512263</v>
      </c>
      <c r="J51" s="55"/>
      <c r="K51" s="55"/>
      <c r="L51" s="55"/>
    </row>
    <row r="52" spans="1:12" x14ac:dyDescent="0.3">
      <c r="A52" s="165"/>
      <c r="B52" s="54" t="s">
        <v>100</v>
      </c>
      <c r="C52" s="65">
        <v>33878</v>
      </c>
      <c r="D52" s="66">
        <f t="shared" ref="D52:D53" si="17">100*(C52/C51-1)</f>
        <v>15.388283378746603</v>
      </c>
      <c r="E52" s="52">
        <f t="shared" ref="E52:E53" si="18">100*(C52/C48-1)</f>
        <v>-3.3327626547965505</v>
      </c>
      <c r="F52" s="51">
        <v>8884</v>
      </c>
      <c r="G52" s="52">
        <f t="shared" si="10"/>
        <v>20.542740841248296</v>
      </c>
      <c r="H52" s="66">
        <f t="shared" si="11"/>
        <v>-1.4312659491845126</v>
      </c>
      <c r="I52" s="66">
        <f t="shared" si="12"/>
        <v>26.223507881220854</v>
      </c>
      <c r="J52" s="55"/>
      <c r="K52" s="55"/>
      <c r="L52" s="55"/>
    </row>
    <row r="53" spans="1:12" x14ac:dyDescent="0.3">
      <c r="A53" s="165"/>
      <c r="B53" s="54" t="s">
        <v>101</v>
      </c>
      <c r="C53" s="65">
        <v>40498</v>
      </c>
      <c r="D53" s="66">
        <f t="shared" si="17"/>
        <v>19.540704882224457</v>
      </c>
      <c r="E53" s="52">
        <f t="shared" si="18"/>
        <v>-11.229477652835318</v>
      </c>
      <c r="F53" s="51">
        <v>12069</v>
      </c>
      <c r="G53" s="52">
        <f t="shared" si="10"/>
        <v>35.850968032417832</v>
      </c>
      <c r="H53" s="66">
        <f t="shared" si="11"/>
        <v>15.858692521839291</v>
      </c>
      <c r="I53" s="66">
        <f t="shared" si="12"/>
        <v>29.801471677613712</v>
      </c>
      <c r="J53" s="55"/>
      <c r="K53" s="55"/>
      <c r="L53" s="55"/>
    </row>
    <row r="54" spans="1:12" x14ac:dyDescent="0.3">
      <c r="A54" s="165">
        <v>2025</v>
      </c>
      <c r="B54" s="54" t="s">
        <v>98</v>
      </c>
      <c r="C54" s="65">
        <v>31515</v>
      </c>
      <c r="D54" s="66">
        <f t="shared" ref="D54" si="19">100*(C54/C53-1)</f>
        <v>-22.181342288508077</v>
      </c>
      <c r="E54" s="52">
        <f>100*(C54/C50-1)</f>
        <v>-1.4571151621275091</v>
      </c>
      <c r="F54" s="51">
        <v>9662</v>
      </c>
      <c r="G54" s="52">
        <f t="shared" si="10"/>
        <v>-19.943657303836272</v>
      </c>
      <c r="H54" s="66">
        <f t="shared" si="11"/>
        <v>29.883048796881305</v>
      </c>
      <c r="I54" s="66">
        <f t="shared" si="12"/>
        <v>30.658416627003014</v>
      </c>
      <c r="J54" s="125"/>
      <c r="K54" s="55"/>
      <c r="L54" s="55"/>
    </row>
    <row r="55" spans="1:12" x14ac:dyDescent="0.3">
      <c r="A55" s="165"/>
      <c r="B55" s="76" t="s">
        <v>99</v>
      </c>
      <c r="C55" s="120">
        <v>26555</v>
      </c>
      <c r="D55" s="119">
        <f>100*(C55/C54-1)</f>
        <v>-15.738537204505787</v>
      </c>
      <c r="E55" s="119">
        <f>100*(C55/C51-1)</f>
        <v>-9.5538147138964575</v>
      </c>
      <c r="F55" s="120">
        <v>8464</v>
      </c>
      <c r="G55" s="121">
        <f t="shared" si="10"/>
        <v>-12.39908921548334</v>
      </c>
      <c r="H55" s="78">
        <f t="shared" si="11"/>
        <v>14.843962008141109</v>
      </c>
      <c r="I55" s="78">
        <f>100*(F55/C55)</f>
        <v>31.873470156279421</v>
      </c>
      <c r="J55" s="123"/>
      <c r="K55" s="55"/>
      <c r="L55" s="55"/>
    </row>
    <row r="56" spans="1:12" x14ac:dyDescent="0.3">
      <c r="A56" s="165"/>
      <c r="B56" s="54" t="s">
        <v>100</v>
      </c>
      <c r="C56" s="115">
        <v>33062</v>
      </c>
      <c r="D56" s="116">
        <f>100*(C56/C55-1)</f>
        <v>24.503859913387306</v>
      </c>
      <c r="E56" s="116">
        <f>100*(C56/C52-1)</f>
        <v>-2.4086427770234398</v>
      </c>
      <c r="F56" s="115">
        <v>10695</v>
      </c>
      <c r="G56" s="52">
        <f t="shared" ref="G56" si="20">100*(F56/F55-1)</f>
        <v>26.358695652173903</v>
      </c>
      <c r="H56" s="66">
        <f t="shared" ref="H56" si="21">100*(F56/F52-1)</f>
        <v>20.384961728950923</v>
      </c>
      <c r="I56" s="66">
        <f>100*(F56/C56)</f>
        <v>32.34831528643155</v>
      </c>
      <c r="J56" s="123"/>
      <c r="K56" s="55"/>
      <c r="L56" s="55"/>
    </row>
    <row r="57" spans="1:12" x14ac:dyDescent="0.3">
      <c r="A57" s="70"/>
      <c r="B57" s="70"/>
      <c r="C57" s="105"/>
      <c r="D57" s="106"/>
      <c r="E57" s="73"/>
      <c r="F57" s="111"/>
      <c r="G57" s="106"/>
      <c r="H57" s="69"/>
      <c r="I57" s="69"/>
      <c r="J57" s="55"/>
      <c r="K57" s="55"/>
      <c r="L57" s="55"/>
    </row>
    <row r="58" spans="1:12" x14ac:dyDescent="0.3">
      <c r="A58" s="17" t="s">
        <v>102</v>
      </c>
      <c r="F58" s="81"/>
      <c r="H58" s="55"/>
      <c r="J58" s="55"/>
      <c r="L58" s="59"/>
    </row>
    <row r="59" spans="1:12" x14ac:dyDescent="0.3">
      <c r="A59" s="164" t="s">
        <v>103</v>
      </c>
      <c r="B59" s="164"/>
      <c r="C59" s="164"/>
      <c r="D59" s="164"/>
      <c r="E59" s="164"/>
      <c r="F59" s="164"/>
      <c r="G59" s="164"/>
      <c r="H59" s="164"/>
      <c r="J59" s="56"/>
      <c r="K59" s="55"/>
      <c r="L59" s="60"/>
    </row>
    <row r="60" spans="1:12" x14ac:dyDescent="0.3">
      <c r="A60" s="164"/>
      <c r="B60" s="164"/>
      <c r="C60" s="164"/>
      <c r="D60" s="164"/>
      <c r="E60" s="164"/>
      <c r="F60" s="164"/>
      <c r="G60" s="164"/>
      <c r="H60" s="164"/>
      <c r="J60" s="110"/>
    </row>
    <row r="61" spans="1:12" x14ac:dyDescent="0.3">
      <c r="F61" s="55"/>
    </row>
    <row r="63" spans="1:12" x14ac:dyDescent="0.3">
      <c r="E63" s="55"/>
    </row>
  </sheetData>
  <autoFilter ref="B1:B13" xr:uid="{00000000-0009-0000-0000-000003000000}"/>
  <mergeCells count="29">
    <mergeCell ref="A14:A17"/>
    <mergeCell ref="A18:A21"/>
    <mergeCell ref="A9:I9"/>
    <mergeCell ref="C12:C13"/>
    <mergeCell ref="D12:E12"/>
    <mergeCell ref="F12:F13"/>
    <mergeCell ref="G12:H12"/>
    <mergeCell ref="G10:I10"/>
    <mergeCell ref="A11:A13"/>
    <mergeCell ref="B11:B13"/>
    <mergeCell ref="C11:E11"/>
    <mergeCell ref="F11:H11"/>
    <mergeCell ref="I11:I13"/>
    <mergeCell ref="A22:A25"/>
    <mergeCell ref="A30:A33"/>
    <mergeCell ref="A59:H60"/>
    <mergeCell ref="A38:A41"/>
    <mergeCell ref="A34:A37"/>
    <mergeCell ref="A26:A29"/>
    <mergeCell ref="A42:A45"/>
    <mergeCell ref="A46:A49"/>
    <mergeCell ref="A50:A53"/>
    <mergeCell ref="A54:A56"/>
    <mergeCell ref="A2:H2"/>
    <mergeCell ref="A3:H3"/>
    <mergeCell ref="A4:H4"/>
    <mergeCell ref="A5:H5"/>
    <mergeCell ref="A8:I8"/>
    <mergeCell ref="A7:I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L63"/>
  <sheetViews>
    <sheetView showGridLines="0" zoomScale="85" zoomScaleNormal="85" workbookViewId="0">
      <pane xSplit="2" ySplit="13" topLeftCell="C42" activePane="bottomRight" state="frozen"/>
      <selection activeCell="A44" sqref="A44:A46"/>
      <selection pane="topRight" activeCell="A44" sqref="A44:A46"/>
      <selection pane="bottomLeft" activeCell="A44" sqref="A44:A46"/>
      <selection pane="bottomRight" activeCell="C62" sqref="C62"/>
    </sheetView>
  </sheetViews>
  <sheetFormatPr baseColWidth="10" defaultColWidth="11.453125" defaultRowHeight="14" x14ac:dyDescent="0.3"/>
  <cols>
    <col min="1" max="2" width="11.7265625" style="17" customWidth="1"/>
    <col min="3" max="3" width="17.81640625" style="17" customWidth="1"/>
    <col min="4" max="5" width="10.7265625" style="17" customWidth="1"/>
    <col min="6" max="6" width="17.7265625" style="17" customWidth="1"/>
    <col min="7" max="8" width="10.7265625" style="17" customWidth="1"/>
    <col min="9" max="9" width="12.26953125" style="17" customWidth="1"/>
    <col min="10" max="10" width="11.453125" style="17"/>
    <col min="11" max="11" width="15.453125" style="17" customWidth="1"/>
    <col min="12" max="12" width="14.453125" style="17" bestFit="1" customWidth="1"/>
    <col min="13" max="16384" width="11.453125" style="17"/>
  </cols>
  <sheetData>
    <row r="1" spans="1:12" s="12" customFormat="1" ht="13" x14ac:dyDescent="0.3">
      <c r="A1" s="9"/>
      <c r="B1" s="10"/>
      <c r="C1" s="10"/>
      <c r="D1" s="10"/>
      <c r="E1" s="10"/>
      <c r="F1" s="10"/>
      <c r="G1" s="10"/>
      <c r="H1" s="10"/>
      <c r="I1" s="11"/>
    </row>
    <row r="2" spans="1:12" s="12" customFormat="1" x14ac:dyDescent="0.3">
      <c r="A2" s="155" t="s">
        <v>82</v>
      </c>
      <c r="B2" s="156"/>
      <c r="C2" s="156"/>
      <c r="D2" s="156"/>
      <c r="E2" s="156"/>
      <c r="F2" s="156"/>
      <c r="G2" s="156"/>
      <c r="H2" s="156"/>
      <c r="I2" s="13"/>
    </row>
    <row r="3" spans="1:12" s="12" customFormat="1" x14ac:dyDescent="0.3">
      <c r="A3" s="155" t="s">
        <v>83</v>
      </c>
      <c r="B3" s="156"/>
      <c r="C3" s="156"/>
      <c r="D3" s="156"/>
      <c r="E3" s="156"/>
      <c r="F3" s="156"/>
      <c r="G3" s="156"/>
      <c r="H3" s="156"/>
      <c r="I3" s="13"/>
    </row>
    <row r="4" spans="1:12" s="12" customFormat="1" x14ac:dyDescent="0.3">
      <c r="A4" s="155" t="s">
        <v>84</v>
      </c>
      <c r="B4" s="156"/>
      <c r="C4" s="156"/>
      <c r="D4" s="156"/>
      <c r="E4" s="156"/>
      <c r="F4" s="156"/>
      <c r="G4" s="156"/>
      <c r="H4" s="156"/>
      <c r="I4" s="13"/>
    </row>
    <row r="5" spans="1:12" s="12" customFormat="1" x14ac:dyDescent="0.3">
      <c r="A5" s="155" t="s">
        <v>85</v>
      </c>
      <c r="B5" s="156"/>
      <c r="C5" s="156"/>
      <c r="D5" s="156"/>
      <c r="E5" s="156"/>
      <c r="F5" s="156"/>
      <c r="G5" s="156"/>
      <c r="H5" s="156"/>
      <c r="I5" s="13"/>
    </row>
    <row r="6" spans="1:12" s="12" customFormat="1" x14ac:dyDescent="0.3">
      <c r="A6" s="14"/>
      <c r="B6" s="15"/>
      <c r="C6" s="15"/>
      <c r="D6" s="15"/>
      <c r="E6" s="15"/>
      <c r="F6" s="15"/>
      <c r="G6" s="15"/>
      <c r="H6" s="15"/>
      <c r="I6" s="13"/>
    </row>
    <row r="7" spans="1:12" s="12" customFormat="1" x14ac:dyDescent="0.3">
      <c r="A7" s="152" t="s">
        <v>86</v>
      </c>
      <c r="B7" s="167"/>
      <c r="C7" s="167"/>
      <c r="D7" s="167"/>
      <c r="E7" s="167"/>
      <c r="F7" s="167"/>
      <c r="G7" s="167"/>
      <c r="H7" s="167"/>
      <c r="I7" s="166"/>
    </row>
    <row r="8" spans="1:12" x14ac:dyDescent="0.3">
      <c r="A8" s="152" t="s">
        <v>107</v>
      </c>
      <c r="B8" s="153"/>
      <c r="C8" s="153"/>
      <c r="D8" s="153"/>
      <c r="E8" s="153"/>
      <c r="F8" s="153"/>
      <c r="G8" s="153"/>
      <c r="H8" s="153"/>
      <c r="I8" s="166"/>
    </row>
    <row r="9" spans="1:12" x14ac:dyDescent="0.3">
      <c r="A9" s="155" t="s">
        <v>126</v>
      </c>
      <c r="B9" s="156"/>
      <c r="C9" s="156"/>
      <c r="D9" s="156"/>
      <c r="E9" s="156"/>
      <c r="F9" s="156"/>
      <c r="G9" s="156"/>
      <c r="H9" s="156"/>
      <c r="I9" s="170"/>
    </row>
    <row r="10" spans="1:12" x14ac:dyDescent="0.3">
      <c r="A10" s="18"/>
      <c r="B10" s="19"/>
      <c r="C10" s="19"/>
      <c r="D10" s="19"/>
      <c r="E10" s="19"/>
      <c r="F10" s="19"/>
      <c r="G10" s="159" t="s">
        <v>88</v>
      </c>
      <c r="H10" s="159"/>
      <c r="I10" s="160"/>
    </row>
    <row r="11" spans="1:12" ht="15" customHeight="1" x14ac:dyDescent="0.3">
      <c r="A11" s="157" t="s">
        <v>89</v>
      </c>
      <c r="B11" s="157" t="s">
        <v>90</v>
      </c>
      <c r="C11" s="161" t="s">
        <v>91</v>
      </c>
      <c r="D11" s="154"/>
      <c r="E11" s="163"/>
      <c r="F11" s="161" t="s">
        <v>92</v>
      </c>
      <c r="G11" s="154"/>
      <c r="H11" s="154"/>
      <c r="I11" s="158" t="s">
        <v>93</v>
      </c>
    </row>
    <row r="12" spans="1:12" ht="15" customHeight="1" x14ac:dyDescent="0.3">
      <c r="A12" s="157"/>
      <c r="B12" s="161"/>
      <c r="C12" s="157" t="s">
        <v>108</v>
      </c>
      <c r="D12" s="154" t="s">
        <v>95</v>
      </c>
      <c r="E12" s="154"/>
      <c r="F12" s="157" t="s">
        <v>108</v>
      </c>
      <c r="G12" s="154" t="s">
        <v>95</v>
      </c>
      <c r="H12" s="154"/>
      <c r="I12" s="162"/>
    </row>
    <row r="13" spans="1:12" x14ac:dyDescent="0.3">
      <c r="A13" s="158"/>
      <c r="B13" s="171"/>
      <c r="C13" s="158"/>
      <c r="D13" s="48" t="s">
        <v>96</v>
      </c>
      <c r="E13" s="49" t="s">
        <v>97</v>
      </c>
      <c r="F13" s="158"/>
      <c r="G13" s="48" t="s">
        <v>96</v>
      </c>
      <c r="H13" s="49" t="s">
        <v>97</v>
      </c>
      <c r="I13" s="162"/>
    </row>
    <row r="14" spans="1:12" ht="15" x14ac:dyDescent="0.4">
      <c r="A14" s="165">
        <v>2015</v>
      </c>
      <c r="B14" s="54" t="s">
        <v>98</v>
      </c>
      <c r="C14" s="51">
        <v>14242</v>
      </c>
      <c r="D14" s="52"/>
      <c r="E14" s="52"/>
      <c r="F14" s="67">
        <v>4807</v>
      </c>
      <c r="G14" s="52"/>
      <c r="H14" s="52"/>
      <c r="I14" s="52">
        <v>35.713647332201269</v>
      </c>
      <c r="K14" s="96"/>
      <c r="L14" s="55"/>
    </row>
    <row r="15" spans="1:12" ht="15" x14ac:dyDescent="0.4">
      <c r="A15" s="165"/>
      <c r="B15" s="54" t="s">
        <v>99</v>
      </c>
      <c r="C15" s="51">
        <v>14450</v>
      </c>
      <c r="D15" s="52">
        <v>2.5739565644829838</v>
      </c>
      <c r="E15" s="52"/>
      <c r="F15" s="67">
        <v>4612</v>
      </c>
      <c r="G15" s="52">
        <v>-0.17517517517518399</v>
      </c>
      <c r="H15" s="52"/>
      <c r="I15" s="52">
        <v>34.756469460660448</v>
      </c>
      <c r="K15" s="96"/>
      <c r="L15" s="55"/>
    </row>
    <row r="16" spans="1:12" ht="15" x14ac:dyDescent="0.4">
      <c r="A16" s="165"/>
      <c r="B16" s="54" t="s">
        <v>100</v>
      </c>
      <c r="C16" s="51">
        <v>16539</v>
      </c>
      <c r="D16" s="52">
        <v>8.6782260172519017</v>
      </c>
      <c r="E16" s="52"/>
      <c r="F16" s="67">
        <v>5223</v>
      </c>
      <c r="G16" s="52">
        <v>13.136124341940331</v>
      </c>
      <c r="H16" s="52"/>
      <c r="I16" s="52">
        <v>36.182153451455143</v>
      </c>
      <c r="K16" s="96"/>
      <c r="L16" s="55"/>
    </row>
    <row r="17" spans="1:12" ht="15" x14ac:dyDescent="0.4">
      <c r="A17" s="165"/>
      <c r="B17" s="54" t="s">
        <v>101</v>
      </c>
      <c r="C17" s="51">
        <v>15023</v>
      </c>
      <c r="D17" s="52">
        <v>-7.8730056922953509</v>
      </c>
      <c r="E17" s="52"/>
      <c r="F17" s="67">
        <v>4594</v>
      </c>
      <c r="G17" s="52">
        <v>-11.876800354531355</v>
      </c>
      <c r="H17" s="52"/>
      <c r="I17" s="52">
        <v>34.609694543555825</v>
      </c>
      <c r="K17" s="96"/>
      <c r="L17" s="55"/>
    </row>
    <row r="18" spans="1:12" ht="15" x14ac:dyDescent="0.4">
      <c r="A18" s="165">
        <v>2016</v>
      </c>
      <c r="B18" s="54" t="s">
        <v>98</v>
      </c>
      <c r="C18" s="51">
        <v>12041</v>
      </c>
      <c r="D18" s="52">
        <v>-18.571055608737268</v>
      </c>
      <c r="E18" s="52">
        <v>-16.373223701850023</v>
      </c>
      <c r="F18" s="67">
        <v>3993</v>
      </c>
      <c r="G18" s="52">
        <v>-11.767664068393259</v>
      </c>
      <c r="H18" s="52">
        <v>-12.187187187187192</v>
      </c>
      <c r="I18" s="52">
        <v>37.501335898257985</v>
      </c>
      <c r="K18" s="96"/>
      <c r="L18" s="55"/>
    </row>
    <row r="19" spans="1:12" ht="15" x14ac:dyDescent="0.4">
      <c r="A19" s="165"/>
      <c r="B19" s="54" t="s">
        <v>99</v>
      </c>
      <c r="C19" s="51">
        <v>13935</v>
      </c>
      <c r="D19" s="52">
        <v>14.246019023191209</v>
      </c>
      <c r="E19" s="52">
        <v>-6.8571926461618915</v>
      </c>
      <c r="F19" s="67">
        <v>4440</v>
      </c>
      <c r="G19" s="52">
        <v>11.997720148190353</v>
      </c>
      <c r="H19" s="52">
        <v>-1.479067435447476</v>
      </c>
      <c r="I19" s="52">
        <v>36.763330215154348</v>
      </c>
      <c r="K19" s="96"/>
      <c r="L19" s="55"/>
    </row>
    <row r="20" spans="1:12" ht="15" x14ac:dyDescent="0.4">
      <c r="A20" s="165"/>
      <c r="B20" s="54" t="s">
        <v>100</v>
      </c>
      <c r="C20" s="51">
        <v>14440</v>
      </c>
      <c r="D20" s="52">
        <v>-3.049579045837234</v>
      </c>
      <c r="E20" s="52">
        <v>-16.908522408402149</v>
      </c>
      <c r="F20" s="67">
        <v>4295</v>
      </c>
      <c r="G20" s="52">
        <v>-4.4274809160305324</v>
      </c>
      <c r="H20" s="52">
        <v>-16.77376467981388</v>
      </c>
      <c r="I20" s="52">
        <v>36.240833654959474</v>
      </c>
      <c r="K20" s="96"/>
      <c r="L20" s="55"/>
    </row>
    <row r="21" spans="1:12" ht="15" x14ac:dyDescent="0.4">
      <c r="A21" s="165"/>
      <c r="B21" s="54" t="s">
        <v>101</v>
      </c>
      <c r="C21" s="51">
        <v>14271</v>
      </c>
      <c r="D21" s="52">
        <v>5.6541875723658848</v>
      </c>
      <c r="E21" s="52">
        <v>-4.7080323731616147</v>
      </c>
      <c r="F21" s="67">
        <v>4396</v>
      </c>
      <c r="G21" s="52">
        <v>4.8455804046858333</v>
      </c>
      <c r="H21" s="52">
        <v>-0.98063867236611202</v>
      </c>
      <c r="I21" s="52">
        <v>35.963470319634702</v>
      </c>
      <c r="K21" s="96"/>
      <c r="L21" s="55"/>
    </row>
    <row r="22" spans="1:12" ht="15" x14ac:dyDescent="0.4">
      <c r="A22" s="165">
        <v>2017</v>
      </c>
      <c r="B22" s="54" t="s">
        <v>98</v>
      </c>
      <c r="C22" s="51">
        <v>11206</v>
      </c>
      <c r="D22" s="52">
        <v>-22.922374429223751</v>
      </c>
      <c r="E22" s="52">
        <v>-9.8001496206048984</v>
      </c>
      <c r="F22" s="67">
        <v>3521</v>
      </c>
      <c r="G22" s="52">
        <v>-21.305231081767388</v>
      </c>
      <c r="H22" s="52">
        <v>-11.684240524365919</v>
      </c>
      <c r="I22" s="52">
        <v>36.718009478672982</v>
      </c>
      <c r="K22" s="96"/>
      <c r="L22" s="55"/>
    </row>
    <row r="23" spans="1:12" ht="15" x14ac:dyDescent="0.4">
      <c r="A23" s="165"/>
      <c r="B23" s="54" t="s">
        <v>99</v>
      </c>
      <c r="C23" s="51">
        <v>13221</v>
      </c>
      <c r="D23" s="52">
        <v>21.090047393364927</v>
      </c>
      <c r="E23" s="52">
        <v>-4.396632366697844</v>
      </c>
      <c r="F23" s="67">
        <v>4325</v>
      </c>
      <c r="G23" s="52">
        <v>23.78186511777993</v>
      </c>
      <c r="H23" s="52">
        <v>-2.3918575063613332</v>
      </c>
      <c r="I23" s="52">
        <v>37.534246575342465</v>
      </c>
      <c r="K23" s="96"/>
      <c r="L23" s="55"/>
    </row>
    <row r="24" spans="1:12" ht="15" x14ac:dyDescent="0.4">
      <c r="A24" s="165"/>
      <c r="B24" s="54" t="s">
        <v>100</v>
      </c>
      <c r="C24" s="51">
        <v>15062</v>
      </c>
      <c r="D24" s="52">
        <v>14.774951076320946</v>
      </c>
      <c r="E24" s="52">
        <v>13.180239289849482</v>
      </c>
      <c r="F24" s="67">
        <v>4473</v>
      </c>
      <c r="G24" s="52">
        <v>7.4556830031282715</v>
      </c>
      <c r="H24" s="52">
        <v>9.7444089456869136</v>
      </c>
      <c r="I24" s="52">
        <v>35.14066496163683</v>
      </c>
      <c r="K24" s="96"/>
      <c r="L24" s="55"/>
    </row>
    <row r="25" spans="1:12" ht="15" x14ac:dyDescent="0.4">
      <c r="A25" s="165"/>
      <c r="B25" s="54" t="s">
        <v>101</v>
      </c>
      <c r="C25" s="51">
        <v>15389</v>
      </c>
      <c r="D25" s="52">
        <v>1.8243819266837278</v>
      </c>
      <c r="E25" s="52">
        <v>9.0776255707762488</v>
      </c>
      <c r="F25" s="67">
        <v>4820</v>
      </c>
      <c r="G25" s="52">
        <v>6.3076176613294592</v>
      </c>
      <c r="H25" s="52">
        <v>11.274758760792267</v>
      </c>
      <c r="I25" s="52">
        <v>36.687876758204958</v>
      </c>
      <c r="K25" s="96"/>
      <c r="L25" s="55"/>
    </row>
    <row r="26" spans="1:12" ht="15" x14ac:dyDescent="0.4">
      <c r="A26" s="146">
        <v>2018</v>
      </c>
      <c r="B26" s="54" t="s">
        <v>98</v>
      </c>
      <c r="C26" s="51">
        <v>13390</v>
      </c>
      <c r="D26" s="52">
        <f t="shared" ref="D26:D45" si="0">100*(C26/C25-1)</f>
        <v>-12.989797907596333</v>
      </c>
      <c r="E26" s="52">
        <f>100*(C26/C22-1)</f>
        <v>19.489559164733183</v>
      </c>
      <c r="F26" s="67">
        <v>4181</v>
      </c>
      <c r="G26" s="52">
        <f t="shared" ref="G26:G43" si="1">100*(F26/F25-1)</f>
        <v>-13.257261410788379</v>
      </c>
      <c r="H26" s="52">
        <f>100*(F26/F22-1)</f>
        <v>18.744674808293095</v>
      </c>
      <c r="I26" s="52">
        <f t="shared" ref="I26:I43" si="2">100*(F26/C26)</f>
        <v>31.224794622852876</v>
      </c>
      <c r="J26" s="55"/>
      <c r="K26" s="96"/>
      <c r="L26" s="55"/>
    </row>
    <row r="27" spans="1:12" ht="15" x14ac:dyDescent="0.4">
      <c r="A27" s="147"/>
      <c r="B27" s="54" t="s">
        <v>99</v>
      </c>
      <c r="C27" s="51">
        <v>14989</v>
      </c>
      <c r="D27" s="52">
        <f t="shared" si="0"/>
        <v>11.941747572815542</v>
      </c>
      <c r="E27" s="52">
        <f>100*(C27/C23-1)</f>
        <v>13.372664700098325</v>
      </c>
      <c r="F27" s="67">
        <v>4878</v>
      </c>
      <c r="G27" s="52">
        <f t="shared" si="1"/>
        <v>16.670652953838804</v>
      </c>
      <c r="H27" s="52">
        <f>100*(F27/F23-1)</f>
        <v>12.786127167630056</v>
      </c>
      <c r="I27" s="52">
        <f t="shared" si="2"/>
        <v>32.543865501367669</v>
      </c>
      <c r="K27" s="96"/>
      <c r="L27" s="55"/>
    </row>
    <row r="28" spans="1:12" ht="15" x14ac:dyDescent="0.4">
      <c r="A28" s="147"/>
      <c r="B28" s="54" t="s">
        <v>100</v>
      </c>
      <c r="C28" s="51">
        <v>15390</v>
      </c>
      <c r="D28" s="52">
        <f t="shared" si="0"/>
        <v>2.6752952164921018</v>
      </c>
      <c r="E28" s="52">
        <f>100*(C28/C24-1)</f>
        <v>2.1776656486522272</v>
      </c>
      <c r="F28" s="67">
        <v>4819</v>
      </c>
      <c r="G28" s="52">
        <f t="shared" si="1"/>
        <v>-1.2095120951209459</v>
      </c>
      <c r="H28" s="52">
        <f>100*(F28/F24-1)</f>
        <v>7.7353006930471757</v>
      </c>
      <c r="I28" s="52">
        <f t="shared" si="2"/>
        <v>31.312540610786225</v>
      </c>
      <c r="K28" s="96"/>
      <c r="L28" s="55"/>
    </row>
    <row r="29" spans="1:12" ht="15" x14ac:dyDescent="0.4">
      <c r="A29" s="148"/>
      <c r="B29" s="54" t="s">
        <v>101</v>
      </c>
      <c r="C29" s="51">
        <v>16155</v>
      </c>
      <c r="D29" s="52">
        <f t="shared" si="0"/>
        <v>4.9707602339181367</v>
      </c>
      <c r="E29" s="52">
        <f>100*(C29/C25-1)</f>
        <v>4.9775813893040421</v>
      </c>
      <c r="F29" s="67">
        <v>4924</v>
      </c>
      <c r="G29" s="52">
        <f t="shared" si="1"/>
        <v>2.1788752853288962</v>
      </c>
      <c r="H29" s="52">
        <f>100*(F29/F25-1)</f>
        <v>2.1576763485477102</v>
      </c>
      <c r="I29" s="52">
        <f t="shared" si="2"/>
        <v>30.479727638502013</v>
      </c>
      <c r="J29" s="55"/>
      <c r="K29" s="96"/>
      <c r="L29" s="55"/>
    </row>
    <row r="30" spans="1:12" ht="15" x14ac:dyDescent="0.4">
      <c r="A30" s="146">
        <v>2019</v>
      </c>
      <c r="B30" s="54" t="s">
        <v>98</v>
      </c>
      <c r="C30" s="51">
        <v>14637</v>
      </c>
      <c r="D30" s="52">
        <f t="shared" si="0"/>
        <v>-9.3964716805942423</v>
      </c>
      <c r="E30" s="52">
        <f>100*(C30/C26-1)</f>
        <v>9.3129200896191264</v>
      </c>
      <c r="F30" s="67">
        <v>4197</v>
      </c>
      <c r="G30" s="52">
        <f t="shared" si="1"/>
        <v>-14.764419171405363</v>
      </c>
      <c r="H30" s="52">
        <f>100*(F30/F26-1)</f>
        <v>0.38268356852426688</v>
      </c>
      <c r="I30" s="52">
        <f t="shared" si="2"/>
        <v>28.673908587825377</v>
      </c>
      <c r="K30" s="96"/>
      <c r="L30" s="55"/>
    </row>
    <row r="31" spans="1:12" ht="15" x14ac:dyDescent="0.4">
      <c r="A31" s="147"/>
      <c r="B31" s="54" t="s">
        <v>99</v>
      </c>
      <c r="C31" s="51">
        <v>18424</v>
      </c>
      <c r="D31" s="52">
        <f t="shared" si="0"/>
        <v>25.872788139646108</v>
      </c>
      <c r="E31" s="52">
        <f t="shared" ref="E31:E36" si="3">100*(C31/C27-1)</f>
        <v>22.916805657482154</v>
      </c>
      <c r="F31" s="67">
        <v>5012</v>
      </c>
      <c r="G31" s="52">
        <f t="shared" si="1"/>
        <v>19.418632356445077</v>
      </c>
      <c r="H31" s="52">
        <f t="shared" ref="H31:H36" si="4">100*(F31/F27-1)</f>
        <v>2.7470274702747099</v>
      </c>
      <c r="I31" s="52">
        <f t="shared" si="2"/>
        <v>27.203647416413375</v>
      </c>
      <c r="K31" s="96"/>
      <c r="L31" s="55"/>
    </row>
    <row r="32" spans="1:12" ht="15" x14ac:dyDescent="0.4">
      <c r="A32" s="147"/>
      <c r="B32" s="54" t="s">
        <v>100</v>
      </c>
      <c r="C32" s="51">
        <v>18866</v>
      </c>
      <c r="D32" s="52">
        <f t="shared" si="0"/>
        <v>2.3990447242726809</v>
      </c>
      <c r="E32" s="52">
        <f t="shared" si="3"/>
        <v>22.586094866796614</v>
      </c>
      <c r="F32" s="67">
        <v>5120</v>
      </c>
      <c r="G32" s="52">
        <f t="shared" si="1"/>
        <v>2.154828411811649</v>
      </c>
      <c r="H32" s="52">
        <f t="shared" si="4"/>
        <v>6.2461091512761913</v>
      </c>
      <c r="I32" s="52">
        <f t="shared" si="2"/>
        <v>27.138768154351744</v>
      </c>
      <c r="J32" s="55"/>
      <c r="K32" s="96"/>
      <c r="L32" s="55"/>
    </row>
    <row r="33" spans="1:12" ht="15" x14ac:dyDescent="0.4">
      <c r="A33" s="148"/>
      <c r="B33" s="54" t="s">
        <v>101</v>
      </c>
      <c r="C33" s="51">
        <v>18635</v>
      </c>
      <c r="D33" s="52">
        <f t="shared" si="0"/>
        <v>-1.2244248913389155</v>
      </c>
      <c r="E33" s="52">
        <f t="shared" si="3"/>
        <v>15.351284432064372</v>
      </c>
      <c r="F33" s="67">
        <v>5100</v>
      </c>
      <c r="G33" s="52">
        <f t="shared" si="1"/>
        <v>-0.390625</v>
      </c>
      <c r="H33" s="52">
        <f t="shared" si="4"/>
        <v>3.5743298131600376</v>
      </c>
      <c r="I33" s="52">
        <f t="shared" si="2"/>
        <v>27.367856184598871</v>
      </c>
      <c r="J33" s="55"/>
      <c r="K33" s="96"/>
      <c r="L33" s="55"/>
    </row>
    <row r="34" spans="1:12" ht="15" x14ac:dyDescent="0.4">
      <c r="A34" s="165">
        <v>2020</v>
      </c>
      <c r="B34" s="54" t="s">
        <v>98</v>
      </c>
      <c r="C34" s="51">
        <v>15193</v>
      </c>
      <c r="D34" s="52">
        <f t="shared" si="0"/>
        <v>-18.470619801448883</v>
      </c>
      <c r="E34" s="52">
        <f t="shared" si="3"/>
        <v>3.79859260777482</v>
      </c>
      <c r="F34" s="67">
        <v>4223</v>
      </c>
      <c r="G34" s="52">
        <f t="shared" si="1"/>
        <v>-17.196078431372552</v>
      </c>
      <c r="H34" s="52">
        <f t="shared" si="4"/>
        <v>0.61949011198474402</v>
      </c>
      <c r="I34" s="52">
        <f t="shared" si="2"/>
        <v>27.795695386033042</v>
      </c>
      <c r="J34" s="55"/>
      <c r="K34" s="96"/>
      <c r="L34" s="55"/>
    </row>
    <row r="35" spans="1:12" ht="15" x14ac:dyDescent="0.4">
      <c r="A35" s="165"/>
      <c r="B35" s="54" t="s">
        <v>99</v>
      </c>
      <c r="C35" s="51">
        <v>7531</v>
      </c>
      <c r="D35" s="52">
        <f t="shared" si="0"/>
        <v>-50.431119594550125</v>
      </c>
      <c r="E35" s="52">
        <f t="shared" si="3"/>
        <v>-59.12396873643074</v>
      </c>
      <c r="F35" s="67">
        <v>2217</v>
      </c>
      <c r="G35" s="52">
        <f t="shared" si="1"/>
        <v>-47.501775988633675</v>
      </c>
      <c r="H35" s="52">
        <f t="shared" si="4"/>
        <v>-55.766161213088594</v>
      </c>
      <c r="I35" s="52">
        <f t="shared" si="2"/>
        <v>29.438321604036648</v>
      </c>
      <c r="J35" s="55"/>
      <c r="K35" s="96"/>
      <c r="L35" s="55"/>
    </row>
    <row r="36" spans="1:12" ht="15" x14ac:dyDescent="0.4">
      <c r="A36" s="165"/>
      <c r="B36" s="54" t="s">
        <v>100</v>
      </c>
      <c r="C36" s="51">
        <v>12708</v>
      </c>
      <c r="D36" s="52">
        <f t="shared" si="0"/>
        <v>68.742530872394099</v>
      </c>
      <c r="E36" s="52">
        <f t="shared" si="3"/>
        <v>-32.640729354394146</v>
      </c>
      <c r="F36" s="67">
        <v>3494</v>
      </c>
      <c r="G36" s="52">
        <f t="shared" si="1"/>
        <v>57.600360847992782</v>
      </c>
      <c r="H36" s="52">
        <f t="shared" si="4"/>
        <v>-31.757812500000004</v>
      </c>
      <c r="I36" s="52">
        <f t="shared" si="2"/>
        <v>27.49449165879761</v>
      </c>
      <c r="J36" s="55"/>
      <c r="K36" s="96"/>
      <c r="L36" s="55"/>
    </row>
    <row r="37" spans="1:12" ht="15" x14ac:dyDescent="0.4">
      <c r="A37" s="165"/>
      <c r="B37" s="54" t="s">
        <v>101</v>
      </c>
      <c r="C37" s="51">
        <v>16650</v>
      </c>
      <c r="D37" s="52">
        <f t="shared" si="0"/>
        <v>31.01983002832862</v>
      </c>
      <c r="E37" s="52">
        <f t="shared" ref="E37:E45" si="5">100*(C37/C33-1)</f>
        <v>-10.651998926750739</v>
      </c>
      <c r="F37" s="67">
        <v>4568</v>
      </c>
      <c r="G37" s="52">
        <f t="shared" si="1"/>
        <v>30.738408700629648</v>
      </c>
      <c r="H37" s="52">
        <f t="shared" ref="H37:H43" si="6">100*(F37/F33-1)</f>
        <v>-10.431372549019613</v>
      </c>
      <c r="I37" s="52">
        <f t="shared" si="2"/>
        <v>27.435435435435434</v>
      </c>
      <c r="J37" s="55"/>
      <c r="K37" s="96"/>
      <c r="L37" s="55"/>
    </row>
    <row r="38" spans="1:12" ht="15" x14ac:dyDescent="0.4">
      <c r="A38" s="165">
        <v>2021</v>
      </c>
      <c r="B38" s="54" t="s">
        <v>98</v>
      </c>
      <c r="C38" s="51">
        <v>17656</v>
      </c>
      <c r="D38" s="52">
        <f t="shared" si="0"/>
        <v>6.0420420420420395</v>
      </c>
      <c r="E38" s="52">
        <f t="shared" si="5"/>
        <v>16.211413150793131</v>
      </c>
      <c r="F38" s="67">
        <v>4766</v>
      </c>
      <c r="G38" s="52">
        <f t="shared" si="1"/>
        <v>4.3345008756567438</v>
      </c>
      <c r="H38" s="52">
        <f t="shared" si="6"/>
        <v>12.858157707790664</v>
      </c>
      <c r="I38" s="52">
        <f t="shared" si="2"/>
        <v>26.993656547349342</v>
      </c>
      <c r="J38" s="55"/>
      <c r="K38" s="96"/>
      <c r="L38" s="55"/>
    </row>
    <row r="39" spans="1:12" ht="15" x14ac:dyDescent="0.4">
      <c r="A39" s="165"/>
      <c r="B39" s="54" t="s">
        <v>99</v>
      </c>
      <c r="C39" s="65">
        <v>19018</v>
      </c>
      <c r="D39" s="52">
        <f t="shared" si="0"/>
        <v>7.7140915269596766</v>
      </c>
      <c r="E39" s="52">
        <f t="shared" si="5"/>
        <v>152.52954454919666</v>
      </c>
      <c r="F39" s="67">
        <v>5503</v>
      </c>
      <c r="G39" s="52">
        <f t="shared" si="1"/>
        <v>15.463701216953417</v>
      </c>
      <c r="H39" s="52">
        <f t="shared" si="6"/>
        <v>148.21831303563374</v>
      </c>
      <c r="I39" s="52">
        <f t="shared" si="2"/>
        <v>28.935745083605006</v>
      </c>
      <c r="J39" s="55"/>
      <c r="K39" s="96"/>
      <c r="L39" s="55"/>
    </row>
    <row r="40" spans="1:12" ht="15" x14ac:dyDescent="0.4">
      <c r="A40" s="165"/>
      <c r="B40" s="54" t="s">
        <v>100</v>
      </c>
      <c r="C40" s="65">
        <v>21874</v>
      </c>
      <c r="D40" s="52">
        <f t="shared" si="0"/>
        <v>15.017351982332517</v>
      </c>
      <c r="E40" s="52">
        <f t="shared" si="5"/>
        <v>72.12779351589549</v>
      </c>
      <c r="F40" s="67">
        <v>6458</v>
      </c>
      <c r="G40" s="52">
        <f t="shared" si="1"/>
        <v>17.354170452480467</v>
      </c>
      <c r="H40" s="52">
        <f t="shared" si="6"/>
        <v>84.831139095592434</v>
      </c>
      <c r="I40" s="52">
        <f t="shared" si="2"/>
        <v>29.523635366188167</v>
      </c>
      <c r="J40" s="55"/>
      <c r="K40" s="96"/>
      <c r="L40" s="55"/>
    </row>
    <row r="41" spans="1:12" ht="15" x14ac:dyDescent="0.4">
      <c r="A41" s="165"/>
      <c r="B41" s="54" t="s">
        <v>101</v>
      </c>
      <c r="C41" s="65">
        <v>21658</v>
      </c>
      <c r="D41" s="52">
        <f t="shared" si="0"/>
        <v>-0.98747371308403054</v>
      </c>
      <c r="E41" s="52">
        <f t="shared" si="5"/>
        <v>30.078078078078075</v>
      </c>
      <c r="F41" s="67">
        <v>6422</v>
      </c>
      <c r="G41" s="52">
        <f t="shared" si="1"/>
        <v>-0.55744812635490915</v>
      </c>
      <c r="H41" s="52">
        <f t="shared" si="6"/>
        <v>40.586690017513135</v>
      </c>
      <c r="I41" s="52">
        <f t="shared" si="2"/>
        <v>29.651860744297721</v>
      </c>
      <c r="J41" s="55"/>
      <c r="K41" s="96"/>
      <c r="L41" s="55"/>
    </row>
    <row r="42" spans="1:12" ht="15" x14ac:dyDescent="0.4">
      <c r="A42" s="165">
        <v>2022</v>
      </c>
      <c r="B42" s="54" t="s">
        <v>98</v>
      </c>
      <c r="C42" s="65">
        <v>12966</v>
      </c>
      <c r="D42" s="52">
        <f t="shared" si="0"/>
        <v>-40.132976267430053</v>
      </c>
      <c r="E42" s="52">
        <f t="shared" si="5"/>
        <v>-26.563207974626192</v>
      </c>
      <c r="F42" s="51">
        <v>5496</v>
      </c>
      <c r="G42" s="52">
        <f t="shared" si="1"/>
        <v>-14.419184054811584</v>
      </c>
      <c r="H42" s="52">
        <f t="shared" si="6"/>
        <v>15.316827528325639</v>
      </c>
      <c r="I42" s="52">
        <f t="shared" si="2"/>
        <v>42.387783433595558</v>
      </c>
      <c r="J42" s="55"/>
      <c r="K42" s="96"/>
      <c r="L42" s="55"/>
    </row>
    <row r="43" spans="1:12" ht="15" x14ac:dyDescent="0.4">
      <c r="A43" s="165"/>
      <c r="B43" s="54" t="s">
        <v>99</v>
      </c>
      <c r="C43" s="65">
        <v>14027</v>
      </c>
      <c r="D43" s="52">
        <f t="shared" si="0"/>
        <v>8.1829399969150174</v>
      </c>
      <c r="E43" s="52">
        <f t="shared" si="5"/>
        <v>-26.243558733831108</v>
      </c>
      <c r="F43" s="51">
        <v>5752</v>
      </c>
      <c r="G43" s="52">
        <f t="shared" si="1"/>
        <v>4.6579330422125143</v>
      </c>
      <c r="H43" s="52">
        <f t="shared" si="6"/>
        <v>4.5248046520079965</v>
      </c>
      <c r="I43" s="52">
        <f t="shared" si="2"/>
        <v>41.006630070578169</v>
      </c>
      <c r="J43" s="55"/>
      <c r="K43" s="96"/>
      <c r="L43" s="55"/>
    </row>
    <row r="44" spans="1:12" ht="15" x14ac:dyDescent="0.4">
      <c r="A44" s="165"/>
      <c r="B44" s="54" t="s">
        <v>100</v>
      </c>
      <c r="C44" s="65">
        <v>13187</v>
      </c>
      <c r="D44" s="52">
        <f t="shared" si="0"/>
        <v>-5.9884508447993205</v>
      </c>
      <c r="E44" s="52">
        <f t="shared" si="5"/>
        <v>-39.713815488708057</v>
      </c>
      <c r="F44" s="51">
        <v>5344</v>
      </c>
      <c r="G44" s="52">
        <f t="shared" ref="G44:G55" si="7">100*(F44/F43-1)</f>
        <v>-7.09318497913769</v>
      </c>
      <c r="H44" s="52">
        <f t="shared" ref="H44:H55" si="8">100*(F44/F40-1)</f>
        <v>-17.249922576649112</v>
      </c>
      <c r="I44" s="52">
        <f t="shared" ref="I44:I55" si="9">100*(F44/C44)</f>
        <v>40.524759232577537</v>
      </c>
      <c r="J44" s="55"/>
      <c r="K44" s="96"/>
      <c r="L44" s="55"/>
    </row>
    <row r="45" spans="1:12" x14ac:dyDescent="0.3">
      <c r="A45" s="165"/>
      <c r="B45" s="54" t="s">
        <v>101</v>
      </c>
      <c r="C45" s="65">
        <v>12215</v>
      </c>
      <c r="D45" s="52">
        <f t="shared" si="0"/>
        <v>-7.3708955789792974</v>
      </c>
      <c r="E45" s="52">
        <f t="shared" si="5"/>
        <v>-43.600517129928896</v>
      </c>
      <c r="F45" s="51">
        <v>4591</v>
      </c>
      <c r="G45" s="52">
        <f t="shared" si="7"/>
        <v>-14.090568862275454</v>
      </c>
      <c r="H45" s="52">
        <f t="shared" si="8"/>
        <v>-28.51136717533479</v>
      </c>
      <c r="I45" s="52">
        <f t="shared" si="9"/>
        <v>37.584936553417933</v>
      </c>
      <c r="J45" s="69"/>
      <c r="K45" s="68"/>
      <c r="L45" s="74"/>
    </row>
    <row r="46" spans="1:12" x14ac:dyDescent="0.3">
      <c r="A46" s="165">
        <v>2023</v>
      </c>
      <c r="B46" s="54" t="s">
        <v>98</v>
      </c>
      <c r="C46" s="65">
        <v>9460</v>
      </c>
      <c r="D46" s="52">
        <f t="shared" ref="D46:D55" si="10">100*(C46/C45-1)</f>
        <v>-22.554236594351206</v>
      </c>
      <c r="E46" s="52">
        <f t="shared" ref="E46:E55" si="11">100*(C46/C42-1)</f>
        <v>-27.039950640135736</v>
      </c>
      <c r="F46" s="65">
        <v>3706</v>
      </c>
      <c r="G46" s="52">
        <f t="shared" si="7"/>
        <v>-19.276846003049442</v>
      </c>
      <c r="H46" s="52">
        <f t="shared" si="8"/>
        <v>-32.569141193595343</v>
      </c>
      <c r="I46" s="52">
        <f t="shared" si="9"/>
        <v>39.175475687103592</v>
      </c>
      <c r="J46" s="69"/>
      <c r="K46" s="68"/>
      <c r="L46" s="74"/>
    </row>
    <row r="47" spans="1:12" x14ac:dyDescent="0.3">
      <c r="A47" s="165"/>
      <c r="B47" s="54" t="s">
        <v>99</v>
      </c>
      <c r="C47" s="65">
        <v>9922</v>
      </c>
      <c r="D47" s="52">
        <f t="shared" si="10"/>
        <v>4.8837209302325491</v>
      </c>
      <c r="E47" s="52">
        <f t="shared" si="11"/>
        <v>-29.264988949882365</v>
      </c>
      <c r="F47" s="65">
        <v>3817</v>
      </c>
      <c r="G47" s="52">
        <f t="shared" si="7"/>
        <v>2.995143011332968</v>
      </c>
      <c r="H47" s="52">
        <f t="shared" si="8"/>
        <v>-33.640472878998608</v>
      </c>
      <c r="I47" s="52">
        <f t="shared" si="9"/>
        <v>38.470066518847005</v>
      </c>
      <c r="J47" s="69"/>
      <c r="K47" s="68"/>
      <c r="L47" s="74"/>
    </row>
    <row r="48" spans="1:12" x14ac:dyDescent="0.3">
      <c r="A48" s="165"/>
      <c r="B48" s="54" t="s">
        <v>100</v>
      </c>
      <c r="C48" s="65">
        <v>12648</v>
      </c>
      <c r="D48" s="52">
        <f t="shared" si="10"/>
        <v>27.474299536383782</v>
      </c>
      <c r="E48" s="52">
        <f t="shared" si="11"/>
        <v>-4.0873587624175372</v>
      </c>
      <c r="F48" s="65">
        <v>4255</v>
      </c>
      <c r="G48" s="52">
        <f t="shared" si="7"/>
        <v>11.474980351061049</v>
      </c>
      <c r="H48" s="52">
        <f t="shared" si="8"/>
        <v>-20.377994011976053</v>
      </c>
      <c r="I48" s="52">
        <f t="shared" si="9"/>
        <v>33.641682479443389</v>
      </c>
      <c r="J48" s="69"/>
      <c r="K48" s="68"/>
      <c r="L48" s="74"/>
    </row>
    <row r="49" spans="1:12" x14ac:dyDescent="0.3">
      <c r="A49" s="165"/>
      <c r="B49" s="54" t="s">
        <v>101</v>
      </c>
      <c r="C49" s="65">
        <v>9913</v>
      </c>
      <c r="D49" s="52">
        <f t="shared" si="10"/>
        <v>-21.62397216951296</v>
      </c>
      <c r="E49" s="52">
        <f t="shared" si="11"/>
        <v>-18.845681539091284</v>
      </c>
      <c r="F49" s="65">
        <v>3833</v>
      </c>
      <c r="G49" s="52">
        <f t="shared" si="7"/>
        <v>-9.9177438307873071</v>
      </c>
      <c r="H49" s="52">
        <f t="shared" si="8"/>
        <v>-16.510564147244612</v>
      </c>
      <c r="I49" s="52">
        <f t="shared" si="9"/>
        <v>38.666397659638854</v>
      </c>
      <c r="J49" s="55"/>
      <c r="K49" s="68"/>
      <c r="L49" s="74"/>
    </row>
    <row r="50" spans="1:12" x14ac:dyDescent="0.3">
      <c r="A50" s="165">
        <v>2024</v>
      </c>
      <c r="B50" s="54" t="s">
        <v>98</v>
      </c>
      <c r="C50" s="65">
        <v>8175</v>
      </c>
      <c r="D50" s="52">
        <f t="shared" si="10"/>
        <v>-17.532533037425601</v>
      </c>
      <c r="E50" s="52">
        <f t="shared" si="11"/>
        <v>-13.583509513742076</v>
      </c>
      <c r="F50" s="65">
        <v>3171</v>
      </c>
      <c r="G50" s="52">
        <f t="shared" si="7"/>
        <v>-17.27106704930863</v>
      </c>
      <c r="H50" s="52">
        <f t="shared" si="8"/>
        <v>-14.436049649217486</v>
      </c>
      <c r="I50" s="52">
        <f t="shared" si="9"/>
        <v>38.788990825688074</v>
      </c>
      <c r="J50" s="55"/>
      <c r="K50" s="68"/>
      <c r="L50" s="74"/>
    </row>
    <row r="51" spans="1:12" x14ac:dyDescent="0.3">
      <c r="A51" s="165"/>
      <c r="B51" s="54" t="s">
        <v>99</v>
      </c>
      <c r="C51" s="65">
        <v>11245</v>
      </c>
      <c r="D51" s="52">
        <f t="shared" si="10"/>
        <v>37.553516819571861</v>
      </c>
      <c r="E51" s="52">
        <f t="shared" si="11"/>
        <v>13.334005240878867</v>
      </c>
      <c r="F51" s="65">
        <v>4321</v>
      </c>
      <c r="G51" s="52">
        <f t="shared" si="7"/>
        <v>36.266162093976661</v>
      </c>
      <c r="H51" s="52">
        <f t="shared" si="8"/>
        <v>13.20408697930311</v>
      </c>
      <c r="I51" s="52">
        <f t="shared" si="9"/>
        <v>38.425967096487327</v>
      </c>
      <c r="J51" s="55"/>
      <c r="K51" s="68"/>
      <c r="L51" s="74"/>
    </row>
    <row r="52" spans="1:12" x14ac:dyDescent="0.3">
      <c r="A52" s="165"/>
      <c r="B52" s="54" t="s">
        <v>100</v>
      </c>
      <c r="C52" s="65">
        <v>11102</v>
      </c>
      <c r="D52" s="52">
        <f t="shared" si="10"/>
        <v>-1.2716763005780396</v>
      </c>
      <c r="E52" s="52">
        <f t="shared" si="11"/>
        <v>-12.223276407337124</v>
      </c>
      <c r="F52" s="65">
        <v>4320</v>
      </c>
      <c r="G52" s="52">
        <f t="shared" si="7"/>
        <v>-2.3142791020591691E-2</v>
      </c>
      <c r="H52" s="52">
        <f t="shared" si="8"/>
        <v>1.5276145710928279</v>
      </c>
      <c r="I52" s="52">
        <f t="shared" si="9"/>
        <v>38.911907764366781</v>
      </c>
      <c r="J52" s="55"/>
      <c r="K52" s="68"/>
      <c r="L52" s="74"/>
    </row>
    <row r="53" spans="1:12" x14ac:dyDescent="0.3">
      <c r="A53" s="165"/>
      <c r="B53" s="54" t="s">
        <v>101</v>
      </c>
      <c r="C53" s="65">
        <v>13404</v>
      </c>
      <c r="D53" s="52">
        <f t="shared" si="10"/>
        <v>20.735002702215823</v>
      </c>
      <c r="E53" s="52">
        <f t="shared" si="11"/>
        <v>35.216382527993552</v>
      </c>
      <c r="F53" s="65">
        <v>5007</v>
      </c>
      <c r="G53" s="52">
        <f t="shared" si="7"/>
        <v>15.902777777777777</v>
      </c>
      <c r="H53" s="52">
        <f t="shared" si="8"/>
        <v>30.628750326115316</v>
      </c>
      <c r="I53" s="52">
        <f t="shared" si="9"/>
        <v>37.354521038495967</v>
      </c>
      <c r="J53" s="55"/>
      <c r="K53" s="68"/>
      <c r="L53" s="74"/>
    </row>
    <row r="54" spans="1:12" x14ac:dyDescent="0.3">
      <c r="A54" s="165">
        <v>2025</v>
      </c>
      <c r="B54" s="54" t="s">
        <v>98</v>
      </c>
      <c r="C54" s="65">
        <v>12454</v>
      </c>
      <c r="D54" s="52">
        <f t="shared" si="10"/>
        <v>-7.0874365860936983</v>
      </c>
      <c r="E54" s="52">
        <f t="shared" si="11"/>
        <v>52.342507645259943</v>
      </c>
      <c r="F54" s="65">
        <v>4827</v>
      </c>
      <c r="G54" s="52">
        <f t="shared" si="7"/>
        <v>-3.5949670461354111</v>
      </c>
      <c r="H54" s="52">
        <f t="shared" si="8"/>
        <v>52.223273415326396</v>
      </c>
      <c r="I54" s="52">
        <f t="shared" si="9"/>
        <v>38.758631764894815</v>
      </c>
      <c r="J54" s="55"/>
      <c r="K54" s="68"/>
      <c r="L54" s="74"/>
    </row>
    <row r="55" spans="1:12" x14ac:dyDescent="0.3">
      <c r="A55" s="165"/>
      <c r="B55" s="76" t="s">
        <v>99</v>
      </c>
      <c r="C55" s="120">
        <v>13373</v>
      </c>
      <c r="D55" s="119">
        <f t="shared" si="10"/>
        <v>7.3791552914726166</v>
      </c>
      <c r="E55" s="119">
        <f t="shared" si="11"/>
        <v>18.9239662072032</v>
      </c>
      <c r="F55" s="120">
        <v>5061</v>
      </c>
      <c r="G55" s="121">
        <f t="shared" si="7"/>
        <v>4.8477315102548157</v>
      </c>
      <c r="H55" s="121">
        <f t="shared" si="8"/>
        <v>17.12566535524185</v>
      </c>
      <c r="I55" s="121">
        <f t="shared" si="9"/>
        <v>37.844911388618854</v>
      </c>
      <c r="J55" s="123"/>
      <c r="K55" s="68"/>
      <c r="L55" s="74"/>
    </row>
    <row r="56" spans="1:12" x14ac:dyDescent="0.3">
      <c r="A56" s="165"/>
      <c r="B56" s="54" t="s">
        <v>100</v>
      </c>
      <c r="C56" s="115">
        <v>13451</v>
      </c>
      <c r="D56" s="116">
        <f t="shared" ref="D56" si="12">100*(C56/C55-1)</f>
        <v>0.58326478725789777</v>
      </c>
      <c r="E56" s="116">
        <f t="shared" ref="E56" si="13">100*(C56/C52-1)</f>
        <v>21.158349846874437</v>
      </c>
      <c r="F56" s="115">
        <v>5172</v>
      </c>
      <c r="G56" s="52">
        <f t="shared" ref="G56" si="14">100*(F56/F55-1)</f>
        <v>2.19324244220509</v>
      </c>
      <c r="H56" s="52">
        <f t="shared" ref="H56" si="15">100*(F56/F52-1)</f>
        <v>19.722222222222218</v>
      </c>
      <c r="I56" s="52">
        <f t="shared" ref="I56" si="16">100*(F56/C56)</f>
        <v>38.450672812430305</v>
      </c>
      <c r="J56" s="123"/>
      <c r="K56" s="68"/>
      <c r="L56" s="74"/>
    </row>
    <row r="57" spans="1:12" x14ac:dyDescent="0.3">
      <c r="A57" s="70"/>
      <c r="B57" s="70"/>
      <c r="C57" s="109"/>
      <c r="D57" s="73"/>
      <c r="E57" s="107"/>
      <c r="F57" s="109"/>
      <c r="G57" s="108"/>
      <c r="H57" s="73"/>
      <c r="I57" s="73"/>
      <c r="J57" s="55"/>
      <c r="K57" s="68"/>
      <c r="L57" s="74"/>
    </row>
    <row r="58" spans="1:12" x14ac:dyDescent="0.3">
      <c r="A58" s="17" t="s">
        <v>102</v>
      </c>
      <c r="F58" s="56"/>
      <c r="G58" s="69"/>
      <c r="H58" s="69"/>
      <c r="I58" s="69"/>
      <c r="J58" s="56"/>
      <c r="K58" s="55"/>
      <c r="L58" s="55"/>
    </row>
    <row r="59" spans="1:12" x14ac:dyDescent="0.3">
      <c r="A59" s="164" t="s">
        <v>103</v>
      </c>
      <c r="B59" s="164"/>
      <c r="C59" s="164"/>
      <c r="D59" s="164"/>
      <c r="E59" s="164"/>
      <c r="F59" s="164"/>
      <c r="G59" s="164"/>
      <c r="H59" s="164"/>
      <c r="L59" s="75"/>
    </row>
    <row r="60" spans="1:12" x14ac:dyDescent="0.3">
      <c r="A60" s="164"/>
      <c r="B60" s="164"/>
      <c r="C60" s="164"/>
      <c r="D60" s="164"/>
      <c r="E60" s="164"/>
      <c r="F60" s="164"/>
      <c r="G60" s="164"/>
      <c r="H60" s="164"/>
      <c r="L60" s="82"/>
    </row>
    <row r="61" spans="1:12" x14ac:dyDescent="0.3">
      <c r="C61" s="55"/>
    </row>
    <row r="62" spans="1:12" x14ac:dyDescent="0.3">
      <c r="C62" s="56"/>
      <c r="F62" s="55"/>
    </row>
    <row r="63" spans="1:12" x14ac:dyDescent="0.3">
      <c r="C63" s="83"/>
      <c r="E63" s="55"/>
      <c r="F63" s="83"/>
    </row>
  </sheetData>
  <autoFilter ref="B1:B13" xr:uid="{00000000-0009-0000-0000-000004000000}"/>
  <mergeCells count="29">
    <mergeCell ref="A26:A29"/>
    <mergeCell ref="A2:H2"/>
    <mergeCell ref="A3:H3"/>
    <mergeCell ref="A4:H4"/>
    <mergeCell ref="A5:H5"/>
    <mergeCell ref="A9:I9"/>
    <mergeCell ref="A7:I7"/>
    <mergeCell ref="A8:I8"/>
    <mergeCell ref="A14:A17"/>
    <mergeCell ref="A18:A21"/>
    <mergeCell ref="A22:A25"/>
    <mergeCell ref="G10:I10"/>
    <mergeCell ref="A11:A13"/>
    <mergeCell ref="B11:B13"/>
    <mergeCell ref="C11:E11"/>
    <mergeCell ref="F11:H11"/>
    <mergeCell ref="A59:H60"/>
    <mergeCell ref="A34:A37"/>
    <mergeCell ref="A42:A45"/>
    <mergeCell ref="A38:A41"/>
    <mergeCell ref="A30:A33"/>
    <mergeCell ref="A46:A49"/>
    <mergeCell ref="A50:A53"/>
    <mergeCell ref="A54:A56"/>
    <mergeCell ref="I11:I13"/>
    <mergeCell ref="C12:C13"/>
    <mergeCell ref="D12:E12"/>
    <mergeCell ref="F12:F13"/>
    <mergeCell ref="G12:H1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S66"/>
  <sheetViews>
    <sheetView showGridLines="0" zoomScale="85" zoomScaleNormal="85" workbookViewId="0">
      <pane xSplit="2" ySplit="13" topLeftCell="C32" activePane="bottomRight" state="frozen"/>
      <selection activeCell="A44" sqref="A44:A46"/>
      <selection pane="topRight" activeCell="A44" sqref="A44:A46"/>
      <selection pane="bottomLeft" activeCell="A44" sqref="A44:A46"/>
      <selection pane="bottomRight" activeCell="F41" sqref="C14:F41"/>
    </sheetView>
  </sheetViews>
  <sheetFormatPr baseColWidth="10" defaultColWidth="11.453125" defaultRowHeight="14" x14ac:dyDescent="0.3"/>
  <cols>
    <col min="1" max="2" width="11.7265625" style="17" customWidth="1"/>
    <col min="3" max="3" width="14.453125" style="17" customWidth="1"/>
    <col min="4" max="5" width="10.7265625" style="17" customWidth="1"/>
    <col min="6" max="6" width="14.453125" style="17" customWidth="1"/>
    <col min="7" max="8" width="10.7265625" style="17" customWidth="1"/>
    <col min="9" max="9" width="11.7265625" style="17" customWidth="1"/>
    <col min="10" max="10" width="12.26953125" style="17" customWidth="1"/>
    <col min="11" max="11" width="11.453125" style="17" customWidth="1"/>
    <col min="12" max="12" width="11.453125" style="17"/>
    <col min="13" max="13" width="12.26953125" style="17" bestFit="1" customWidth="1"/>
    <col min="14" max="16384" width="11.453125" style="17"/>
  </cols>
  <sheetData>
    <row r="1" spans="1:13" s="12" customFormat="1" ht="13" x14ac:dyDescent="0.3">
      <c r="A1" s="9"/>
      <c r="B1" s="10"/>
      <c r="C1" s="10"/>
      <c r="D1" s="10"/>
      <c r="E1" s="10"/>
      <c r="F1" s="10"/>
      <c r="G1" s="10"/>
      <c r="H1" s="10"/>
      <c r="I1" s="10"/>
      <c r="J1" s="11"/>
    </row>
    <row r="2" spans="1:13" s="12" customFormat="1" x14ac:dyDescent="0.3">
      <c r="A2" s="155" t="s">
        <v>82</v>
      </c>
      <c r="B2" s="156"/>
      <c r="C2" s="156"/>
      <c r="D2" s="156"/>
      <c r="E2" s="156"/>
      <c r="F2" s="156"/>
      <c r="G2" s="156"/>
      <c r="H2" s="156"/>
      <c r="I2" s="15"/>
      <c r="J2" s="13"/>
    </row>
    <row r="3" spans="1:13" s="12" customFormat="1" x14ac:dyDescent="0.3">
      <c r="A3" s="155" t="s">
        <v>83</v>
      </c>
      <c r="B3" s="156"/>
      <c r="C3" s="156"/>
      <c r="D3" s="156"/>
      <c r="E3" s="156"/>
      <c r="F3" s="156"/>
      <c r="G3" s="156"/>
      <c r="H3" s="156"/>
      <c r="I3" s="15"/>
      <c r="J3" s="13"/>
    </row>
    <row r="4" spans="1:13" s="12" customFormat="1" x14ac:dyDescent="0.3">
      <c r="A4" s="155" t="s">
        <v>84</v>
      </c>
      <c r="B4" s="156"/>
      <c r="C4" s="156"/>
      <c r="D4" s="156"/>
      <c r="E4" s="156"/>
      <c r="F4" s="156"/>
      <c r="G4" s="156"/>
      <c r="H4" s="156"/>
      <c r="I4" s="15"/>
      <c r="J4" s="13"/>
    </row>
    <row r="5" spans="1:13" s="12" customFormat="1" x14ac:dyDescent="0.3">
      <c r="A5" s="155" t="s">
        <v>85</v>
      </c>
      <c r="B5" s="156"/>
      <c r="C5" s="156"/>
      <c r="D5" s="156"/>
      <c r="E5" s="156"/>
      <c r="F5" s="156"/>
      <c r="G5" s="156"/>
      <c r="H5" s="156"/>
      <c r="I5" s="15"/>
      <c r="J5" s="13"/>
    </row>
    <row r="6" spans="1:13" s="12" customFormat="1" x14ac:dyDescent="0.3">
      <c r="A6" s="14"/>
      <c r="B6" s="15"/>
      <c r="C6" s="15"/>
      <c r="D6" s="15"/>
      <c r="E6" s="15"/>
      <c r="F6" s="15"/>
      <c r="G6" s="15"/>
      <c r="H6" s="15"/>
      <c r="I6" s="15"/>
      <c r="J6" s="13"/>
    </row>
    <row r="7" spans="1:13" s="12" customFormat="1" x14ac:dyDescent="0.3">
      <c r="A7" s="152" t="s">
        <v>92</v>
      </c>
      <c r="B7" s="167"/>
      <c r="C7" s="167"/>
      <c r="D7" s="167"/>
      <c r="E7" s="167"/>
      <c r="F7" s="167"/>
      <c r="G7" s="167"/>
      <c r="H7" s="167"/>
      <c r="I7" s="167"/>
      <c r="J7" s="166"/>
    </row>
    <row r="8" spans="1:13" x14ac:dyDescent="0.3">
      <c r="A8" s="152" t="s">
        <v>109</v>
      </c>
      <c r="B8" s="153"/>
      <c r="C8" s="153"/>
      <c r="D8" s="153"/>
      <c r="E8" s="153"/>
      <c r="F8" s="153"/>
      <c r="G8" s="153"/>
      <c r="H8" s="153"/>
      <c r="I8" s="153"/>
      <c r="J8" s="166"/>
    </row>
    <row r="9" spans="1:13" x14ac:dyDescent="0.3">
      <c r="A9" s="155" t="s">
        <v>126</v>
      </c>
      <c r="B9" s="156"/>
      <c r="C9" s="156"/>
      <c r="D9" s="156"/>
      <c r="E9" s="156"/>
      <c r="F9" s="156"/>
      <c r="G9" s="156"/>
      <c r="H9" s="156"/>
      <c r="I9" s="156"/>
      <c r="J9" s="170"/>
    </row>
    <row r="10" spans="1:13" x14ac:dyDescent="0.3">
      <c r="A10" s="18"/>
      <c r="B10" s="19"/>
      <c r="C10" s="19"/>
      <c r="D10" s="19"/>
      <c r="E10" s="19"/>
      <c r="F10" s="19"/>
      <c r="G10" s="159" t="s">
        <v>88</v>
      </c>
      <c r="H10" s="159"/>
      <c r="I10" s="159"/>
      <c r="J10" s="160"/>
    </row>
    <row r="11" spans="1:13" x14ac:dyDescent="0.3">
      <c r="A11" s="157" t="s">
        <v>89</v>
      </c>
      <c r="B11" s="157" t="s">
        <v>90</v>
      </c>
      <c r="C11" s="161" t="s">
        <v>110</v>
      </c>
      <c r="D11" s="154"/>
      <c r="E11" s="163"/>
      <c r="F11" s="161" t="s">
        <v>111</v>
      </c>
      <c r="G11" s="154"/>
      <c r="H11" s="154"/>
      <c r="I11" s="171" t="s">
        <v>112</v>
      </c>
      <c r="J11" s="173" t="s">
        <v>113</v>
      </c>
    </row>
    <row r="12" spans="1:13" ht="15" customHeight="1" x14ac:dyDescent="0.3">
      <c r="A12" s="157"/>
      <c r="B12" s="161"/>
      <c r="C12" s="157" t="s">
        <v>106</v>
      </c>
      <c r="D12" s="154" t="s">
        <v>95</v>
      </c>
      <c r="E12" s="154"/>
      <c r="F12" s="157" t="s">
        <v>106</v>
      </c>
      <c r="G12" s="154" t="s">
        <v>95</v>
      </c>
      <c r="H12" s="154"/>
      <c r="I12" s="175"/>
      <c r="J12" s="174"/>
    </row>
    <row r="13" spans="1:13" x14ac:dyDescent="0.3">
      <c r="A13" s="158"/>
      <c r="B13" s="171"/>
      <c r="C13" s="158"/>
      <c r="D13" s="50" t="s">
        <v>96</v>
      </c>
      <c r="E13" s="53" t="s">
        <v>97</v>
      </c>
      <c r="F13" s="158"/>
      <c r="G13" s="50" t="s">
        <v>96</v>
      </c>
      <c r="H13" s="53" t="s">
        <v>97</v>
      </c>
      <c r="I13" s="175"/>
      <c r="J13" s="174"/>
    </row>
    <row r="14" spans="1:13" x14ac:dyDescent="0.3">
      <c r="A14" s="165">
        <v>2015</v>
      </c>
      <c r="B14" s="54" t="s">
        <v>98</v>
      </c>
      <c r="C14" s="67">
        <v>4263</v>
      </c>
      <c r="D14" s="176">
        <v>20.786516853932582</v>
      </c>
      <c r="E14" s="176"/>
      <c r="F14" s="67">
        <v>2614</v>
      </c>
      <c r="G14" s="52">
        <v>0.86580086580086402</v>
      </c>
      <c r="H14" s="52"/>
      <c r="I14" s="52">
        <v>63.678877630553387</v>
      </c>
      <c r="J14" s="52">
        <v>36.321122369446613</v>
      </c>
      <c r="L14" s="55"/>
      <c r="M14" s="55"/>
    </row>
    <row r="15" spans="1:13" x14ac:dyDescent="0.3">
      <c r="A15" s="165"/>
      <c r="B15" s="54" t="s">
        <v>99</v>
      </c>
      <c r="C15" s="67">
        <v>3766</v>
      </c>
      <c r="D15" s="176">
        <v>-11.407588739290091</v>
      </c>
      <c r="E15" s="176"/>
      <c r="F15" s="67">
        <v>2309</v>
      </c>
      <c r="G15" s="52">
        <v>-13.004291845493569</v>
      </c>
      <c r="H15" s="52"/>
      <c r="I15" s="52">
        <v>64.0984767977329</v>
      </c>
      <c r="J15" s="52">
        <v>35.9015232022671</v>
      </c>
      <c r="L15" s="55"/>
      <c r="M15" s="55"/>
    </row>
    <row r="16" spans="1:13" x14ac:dyDescent="0.3">
      <c r="A16" s="165"/>
      <c r="B16" s="54" t="s">
        <v>100</v>
      </c>
      <c r="C16" s="67">
        <v>3645</v>
      </c>
      <c r="D16" s="176">
        <v>-4.2276872064106072</v>
      </c>
      <c r="E16" s="176"/>
      <c r="F16" s="67">
        <v>2515</v>
      </c>
      <c r="G16" s="52">
        <v>9.2747903305377264</v>
      </c>
      <c r="H16" s="52"/>
      <c r="I16" s="52">
        <v>61.010385495511358</v>
      </c>
      <c r="J16" s="52">
        <v>38.989614504488642</v>
      </c>
      <c r="L16" s="55"/>
      <c r="M16" s="55"/>
    </row>
    <row r="17" spans="1:19" x14ac:dyDescent="0.3">
      <c r="A17" s="165"/>
      <c r="B17" s="54" t="s">
        <v>101</v>
      </c>
      <c r="C17" s="67">
        <v>4054</v>
      </c>
      <c r="D17" s="176">
        <v>7.0398153491056092</v>
      </c>
      <c r="E17" s="176"/>
      <c r="F17" s="67">
        <v>2779</v>
      </c>
      <c r="G17" s="52">
        <v>11.241534988713326</v>
      </c>
      <c r="H17" s="52"/>
      <c r="I17" s="52">
        <v>60.090702947845806</v>
      </c>
      <c r="J17" s="52">
        <v>39.909297052154194</v>
      </c>
      <c r="L17" s="55"/>
      <c r="M17" s="55"/>
    </row>
    <row r="18" spans="1:19" x14ac:dyDescent="0.3">
      <c r="A18" s="165">
        <v>2016</v>
      </c>
      <c r="B18" s="54" t="s">
        <v>98</v>
      </c>
      <c r="C18" s="67">
        <v>5307</v>
      </c>
      <c r="D18" s="176">
        <v>36.064690026954196</v>
      </c>
      <c r="E18" s="176">
        <v>23.57405140758874</v>
      </c>
      <c r="F18" s="67">
        <v>2305</v>
      </c>
      <c r="G18" s="52">
        <v>-18.912337662337663</v>
      </c>
      <c r="H18" s="52">
        <v>-14.248927038626618</v>
      </c>
      <c r="I18" s="52">
        <v>71.643485665625889</v>
      </c>
      <c r="J18" s="52">
        <v>28.356514334374111</v>
      </c>
      <c r="L18" s="55"/>
      <c r="M18" s="55"/>
    </row>
    <row r="19" spans="1:19" x14ac:dyDescent="0.3">
      <c r="A19" s="165"/>
      <c r="B19" s="54" t="s">
        <v>99</v>
      </c>
      <c r="C19" s="67">
        <v>5262</v>
      </c>
      <c r="D19" s="176">
        <v>-2.1790808240887571</v>
      </c>
      <c r="E19" s="176">
        <v>36.446532191213038</v>
      </c>
      <c r="F19" s="67">
        <v>2896</v>
      </c>
      <c r="G19" s="52">
        <v>27.077077077077078</v>
      </c>
      <c r="H19" s="52">
        <v>25.259003453379364</v>
      </c>
      <c r="I19" s="52">
        <v>66.042530426641704</v>
      </c>
      <c r="J19" s="52">
        <v>33.957469573358296</v>
      </c>
      <c r="L19" s="55"/>
      <c r="M19" s="55"/>
    </row>
    <row r="20" spans="1:19" x14ac:dyDescent="0.3">
      <c r="A20" s="165"/>
      <c r="B20" s="54" t="s">
        <v>100</v>
      </c>
      <c r="C20" s="67">
        <v>4909</v>
      </c>
      <c r="D20" s="176">
        <v>-6.1158363710003982</v>
      </c>
      <c r="E20" s="176">
        <v>33.756491633006362</v>
      </c>
      <c r="F20" s="67">
        <v>2607</v>
      </c>
      <c r="G20" s="52">
        <v>-13.70618353682552</v>
      </c>
      <c r="H20" s="52">
        <v>-1.0835214446952506</v>
      </c>
      <c r="I20" s="52">
        <v>67.906840486304375</v>
      </c>
      <c r="J20" s="52">
        <v>32.093159513695625</v>
      </c>
      <c r="L20" s="55"/>
      <c r="M20" s="55"/>
    </row>
    <row r="21" spans="1:19" x14ac:dyDescent="0.3">
      <c r="A21" s="165"/>
      <c r="B21" s="54" t="s">
        <v>101</v>
      </c>
      <c r="C21" s="67">
        <v>4549</v>
      </c>
      <c r="D21" s="176">
        <v>-7.8731665228645369</v>
      </c>
      <c r="E21" s="176">
        <v>15.121293800539078</v>
      </c>
      <c r="F21" s="67">
        <v>2926</v>
      </c>
      <c r="G21" s="52">
        <v>13.783660429027833</v>
      </c>
      <c r="H21" s="52">
        <v>1.1769480519480595</v>
      </c>
      <c r="I21" s="52">
        <v>63.143110585452398</v>
      </c>
      <c r="J21" s="52">
        <v>36.856889414547602</v>
      </c>
      <c r="L21" s="55"/>
      <c r="M21" s="55"/>
    </row>
    <row r="22" spans="1:19" x14ac:dyDescent="0.3">
      <c r="A22" s="165">
        <v>2017</v>
      </c>
      <c r="B22" s="54" t="s">
        <v>98</v>
      </c>
      <c r="C22" s="67">
        <v>3189</v>
      </c>
      <c r="D22" s="176">
        <v>-29.290564270662614</v>
      </c>
      <c r="E22" s="176">
        <v>-40.174326465927102</v>
      </c>
      <c r="F22" s="67">
        <v>2459</v>
      </c>
      <c r="G22" s="52">
        <v>-17.609306056959483</v>
      </c>
      <c r="H22" s="52">
        <v>2.8028028028028018</v>
      </c>
      <c r="I22" s="52">
        <v>59.519117067402441</v>
      </c>
      <c r="J22" s="52">
        <v>40.480882932597559</v>
      </c>
      <c r="L22" s="55"/>
      <c r="M22" s="55"/>
      <c r="N22" s="55"/>
    </row>
    <row r="23" spans="1:19" x14ac:dyDescent="0.3">
      <c r="A23" s="165"/>
      <c r="B23" s="54" t="s">
        <v>99</v>
      </c>
      <c r="C23" s="67">
        <v>3531</v>
      </c>
      <c r="D23" s="176">
        <v>11.523178807947019</v>
      </c>
      <c r="E23" s="176">
        <v>-31.794248683677608</v>
      </c>
      <c r="F23" s="67">
        <v>2473</v>
      </c>
      <c r="G23" s="52">
        <v>3.8948393378773147</v>
      </c>
      <c r="H23" s="52">
        <v>-15.951161874753836</v>
      </c>
      <c r="I23" s="52">
        <v>61.214103962195566</v>
      </c>
      <c r="J23" s="52">
        <v>38.785896037804434</v>
      </c>
      <c r="L23" s="55"/>
      <c r="M23" s="55"/>
      <c r="N23" s="55"/>
    </row>
    <row r="24" spans="1:19" x14ac:dyDescent="0.3">
      <c r="A24" s="165"/>
      <c r="B24" s="54" t="s">
        <v>100</v>
      </c>
      <c r="C24" s="67">
        <v>3651</v>
      </c>
      <c r="D24" s="176">
        <v>3.8895486935867041</v>
      </c>
      <c r="E24" s="176">
        <v>-24.525452976704059</v>
      </c>
      <c r="F24" s="67">
        <v>2343</v>
      </c>
      <c r="G24" s="52">
        <v>-4.2642924086223104</v>
      </c>
      <c r="H24" s="52">
        <v>-6.7549064354176238</v>
      </c>
      <c r="I24" s="52">
        <v>63.136051966798988</v>
      </c>
      <c r="J24" s="52">
        <v>36.863948033201012</v>
      </c>
      <c r="L24" s="55"/>
      <c r="M24" s="55"/>
      <c r="N24" s="55"/>
      <c r="O24" s="75"/>
      <c r="P24" s="75"/>
    </row>
    <row r="25" spans="1:19" x14ac:dyDescent="0.3">
      <c r="A25" s="165"/>
      <c r="B25" s="54" t="s">
        <v>101</v>
      </c>
      <c r="C25" s="67">
        <v>6297</v>
      </c>
      <c r="D25" s="176">
        <v>65.275793083738222</v>
      </c>
      <c r="E25" s="176">
        <v>35.401545305549035</v>
      </c>
      <c r="F25" s="67">
        <v>2537</v>
      </c>
      <c r="G25" s="52">
        <v>4.8458149779735606</v>
      </c>
      <c r="H25" s="52">
        <v>-14.079422382671481</v>
      </c>
      <c r="I25" s="52">
        <v>72.971608832807561</v>
      </c>
      <c r="J25" s="52">
        <v>27.028391167192439</v>
      </c>
      <c r="L25" s="55"/>
      <c r="M25" s="55"/>
      <c r="N25" s="55"/>
      <c r="O25" s="75"/>
      <c r="P25" s="75"/>
    </row>
    <row r="26" spans="1:19" x14ac:dyDescent="0.3">
      <c r="A26" s="165">
        <v>2018</v>
      </c>
      <c r="B26" s="54" t="s">
        <v>98</v>
      </c>
      <c r="C26" s="67">
        <v>2867</v>
      </c>
      <c r="D26" s="176">
        <f t="shared" ref="D26:D49" si="0">100*(C26/C25-1)</f>
        <v>-54.470382721931074</v>
      </c>
      <c r="E26" s="176">
        <f t="shared" ref="E26:E36" si="1">100*(C26/C22-1)</f>
        <v>-10.097209156475383</v>
      </c>
      <c r="F26" s="67">
        <v>2305</v>
      </c>
      <c r="G26" s="52">
        <f t="shared" ref="G26:G49" si="2">100*(F26/F25-1)</f>
        <v>-9.1446590461174644</v>
      </c>
      <c r="H26" s="52">
        <f t="shared" ref="H26:H33" si="3">100*(F26/F22-1)</f>
        <v>-6.2627084180561177</v>
      </c>
      <c r="I26" s="52">
        <f>100*(C26/SUM(C26,F26))</f>
        <v>55.433101314771847</v>
      </c>
      <c r="J26" s="52">
        <f>100*F26/SUM(C26,F26)</f>
        <v>44.566898685228153</v>
      </c>
      <c r="L26" s="55"/>
      <c r="M26" s="55"/>
      <c r="N26" s="55"/>
      <c r="O26" s="75"/>
      <c r="P26" s="75"/>
    </row>
    <row r="27" spans="1:19" x14ac:dyDescent="0.3">
      <c r="A27" s="165"/>
      <c r="B27" s="54" t="s">
        <v>99</v>
      </c>
      <c r="C27" s="67">
        <v>3865</v>
      </c>
      <c r="D27" s="176">
        <f t="shared" si="0"/>
        <v>34.809905824904085</v>
      </c>
      <c r="E27" s="176">
        <f t="shared" si="1"/>
        <v>9.4590767487963809</v>
      </c>
      <c r="F27" s="67">
        <v>2197</v>
      </c>
      <c r="G27" s="52">
        <f t="shared" si="2"/>
        <v>-4.6854663774403509</v>
      </c>
      <c r="H27" s="52">
        <f t="shared" si="3"/>
        <v>-11.160533764658309</v>
      </c>
      <c r="I27" s="52">
        <f>100*(C27/SUM(C27,F27))</f>
        <v>63.75783569778951</v>
      </c>
      <c r="J27" s="52">
        <f>100*F27/SUM(C27,F27)</f>
        <v>36.24216430221049</v>
      </c>
      <c r="L27" s="55"/>
      <c r="M27" s="55"/>
      <c r="N27" s="55"/>
      <c r="O27" s="75"/>
      <c r="P27" s="75"/>
    </row>
    <row r="28" spans="1:19" x14ac:dyDescent="0.3">
      <c r="A28" s="165"/>
      <c r="B28" s="54" t="s">
        <v>100</v>
      </c>
      <c r="C28" s="67">
        <v>3320</v>
      </c>
      <c r="D28" s="176">
        <f t="shared" si="0"/>
        <v>-14.100905562742561</v>
      </c>
      <c r="E28" s="176">
        <f t="shared" si="1"/>
        <v>-9.0660093125171208</v>
      </c>
      <c r="F28" s="67">
        <v>2260</v>
      </c>
      <c r="G28" s="52">
        <f t="shared" si="2"/>
        <v>2.8675466545289074</v>
      </c>
      <c r="H28" s="52">
        <f t="shared" si="3"/>
        <v>-3.5424669227486105</v>
      </c>
      <c r="I28" s="52">
        <f>100*(C28/SUM(C28,F28))</f>
        <v>59.498207885304652</v>
      </c>
      <c r="J28" s="52">
        <f>100*F28/SUM(C28,F28)</f>
        <v>40.501792114695341</v>
      </c>
      <c r="L28" s="55"/>
      <c r="M28" s="55"/>
      <c r="N28" s="55"/>
      <c r="O28" s="75"/>
      <c r="P28" s="75"/>
    </row>
    <row r="29" spans="1:19" x14ac:dyDescent="0.3">
      <c r="A29" s="165"/>
      <c r="B29" s="54" t="s">
        <v>101</v>
      </c>
      <c r="C29" s="67">
        <v>3842</v>
      </c>
      <c r="D29" s="176">
        <f t="shared" si="0"/>
        <v>15.722891566265051</v>
      </c>
      <c r="E29" s="176">
        <f t="shared" si="1"/>
        <v>-38.986819120215976</v>
      </c>
      <c r="F29" s="67">
        <v>2566</v>
      </c>
      <c r="G29" s="52">
        <f t="shared" si="2"/>
        <v>13.539823008849549</v>
      </c>
      <c r="H29" s="52">
        <f t="shared" si="3"/>
        <v>1.1430823807646817</v>
      </c>
      <c r="I29" s="52">
        <f>100*(C29/SUM(C29,F29))</f>
        <v>59.956304619225961</v>
      </c>
      <c r="J29" s="52">
        <f>100*F29/SUM(C29,F29)</f>
        <v>40.043695380774032</v>
      </c>
      <c r="K29" s="55"/>
      <c r="L29" s="55"/>
      <c r="M29" s="55"/>
      <c r="N29" s="55"/>
      <c r="O29" s="55"/>
      <c r="P29" s="55"/>
      <c r="Q29" s="55"/>
      <c r="R29" s="55"/>
      <c r="S29" s="55"/>
    </row>
    <row r="30" spans="1:19" x14ac:dyDescent="0.3">
      <c r="A30" s="146">
        <v>2019</v>
      </c>
      <c r="B30" s="54" t="s">
        <v>98</v>
      </c>
      <c r="C30" s="177">
        <v>2009</v>
      </c>
      <c r="D30" s="176">
        <f t="shared" si="0"/>
        <v>-47.709526288391459</v>
      </c>
      <c r="E30" s="176">
        <f t="shared" si="1"/>
        <v>-29.926752703174053</v>
      </c>
      <c r="F30" s="67">
        <v>2073</v>
      </c>
      <c r="G30" s="52">
        <f t="shared" si="2"/>
        <v>-19.212782540919715</v>
      </c>
      <c r="H30" s="52">
        <f t="shared" si="3"/>
        <v>-10.065075921908894</v>
      </c>
      <c r="I30" s="52">
        <f>100*(C30/SUM(C30,F30))</f>
        <v>49.216070553650169</v>
      </c>
      <c r="J30" s="52">
        <f>100*F30/SUM(C30,F30)</f>
        <v>50.783929446349831</v>
      </c>
      <c r="L30" s="55"/>
      <c r="M30" s="55"/>
      <c r="N30" s="55"/>
      <c r="O30" s="75"/>
      <c r="P30" s="75"/>
      <c r="Q30" s="69"/>
      <c r="R30" s="69"/>
    </row>
    <row r="31" spans="1:19" x14ac:dyDescent="0.3">
      <c r="A31" s="147"/>
      <c r="B31" s="54" t="s">
        <v>99</v>
      </c>
      <c r="C31" s="177">
        <v>2595</v>
      </c>
      <c r="D31" s="176">
        <f t="shared" si="0"/>
        <v>29.168740666998506</v>
      </c>
      <c r="E31" s="176">
        <f t="shared" si="1"/>
        <v>-32.858990944372579</v>
      </c>
      <c r="F31" s="67">
        <v>2209</v>
      </c>
      <c r="G31" s="52">
        <f t="shared" si="2"/>
        <v>6.560540279787741</v>
      </c>
      <c r="H31" s="52">
        <f t="shared" si="3"/>
        <v>0.54619936276740777</v>
      </c>
      <c r="I31" s="52">
        <v>57.12</v>
      </c>
      <c r="J31" s="62">
        <v>42.88</v>
      </c>
      <c r="K31" s="64"/>
      <c r="L31" s="55"/>
      <c r="M31" s="55"/>
      <c r="N31" s="55"/>
      <c r="O31" s="75"/>
      <c r="P31" s="75"/>
      <c r="Q31" s="69"/>
      <c r="R31" s="69"/>
    </row>
    <row r="32" spans="1:19" x14ac:dyDescent="0.3">
      <c r="A32" s="147"/>
      <c r="B32" s="54" t="s">
        <v>100</v>
      </c>
      <c r="C32" s="101">
        <v>2934</v>
      </c>
      <c r="D32" s="178">
        <f t="shared" si="0"/>
        <v>13.063583815028901</v>
      </c>
      <c r="E32" s="178">
        <f t="shared" si="1"/>
        <v>-11.626506024096383</v>
      </c>
      <c r="F32" s="101">
        <v>2522</v>
      </c>
      <c r="G32" s="66">
        <f t="shared" si="2"/>
        <v>14.169307378904472</v>
      </c>
      <c r="H32" s="66">
        <f t="shared" si="3"/>
        <v>11.592920353982294</v>
      </c>
      <c r="I32" s="66">
        <f t="shared" ref="I32:I37" si="4">100*(C32/SUM(C32,F32))</f>
        <v>53.775659824046919</v>
      </c>
      <c r="J32" s="66">
        <f t="shared" ref="J32:J49" si="5">100*F32/SUM(C32,F32)</f>
        <v>46.224340175953081</v>
      </c>
      <c r="L32" s="55"/>
      <c r="M32" s="55"/>
      <c r="N32" s="55"/>
      <c r="O32" s="75"/>
      <c r="P32" s="75"/>
      <c r="Q32" s="69"/>
      <c r="R32" s="69"/>
    </row>
    <row r="33" spans="1:18" x14ac:dyDescent="0.3">
      <c r="A33" s="148"/>
      <c r="B33" s="54" t="s">
        <v>101</v>
      </c>
      <c r="C33" s="101">
        <v>2402</v>
      </c>
      <c r="D33" s="178">
        <f t="shared" si="0"/>
        <v>-18.132242672119968</v>
      </c>
      <c r="E33" s="178">
        <f t="shared" si="1"/>
        <v>-37.480478917230606</v>
      </c>
      <c r="F33" s="101">
        <v>2312</v>
      </c>
      <c r="G33" s="66">
        <f t="shared" si="2"/>
        <v>-8.3267248215701866</v>
      </c>
      <c r="H33" s="66">
        <f t="shared" si="3"/>
        <v>-9.8986749805144214</v>
      </c>
      <c r="I33" s="66">
        <f t="shared" si="4"/>
        <v>50.954603309291471</v>
      </c>
      <c r="J33" s="66">
        <f t="shared" si="5"/>
        <v>49.045396690708529</v>
      </c>
      <c r="K33" s="55"/>
      <c r="L33" s="55"/>
      <c r="M33" s="55"/>
      <c r="N33" s="55"/>
      <c r="O33" s="75"/>
      <c r="P33" s="75"/>
      <c r="Q33" s="69"/>
      <c r="R33" s="69"/>
    </row>
    <row r="34" spans="1:18" x14ac:dyDescent="0.3">
      <c r="A34" s="165">
        <v>2020</v>
      </c>
      <c r="B34" s="54" t="s">
        <v>98</v>
      </c>
      <c r="C34" s="101">
        <v>2788</v>
      </c>
      <c r="D34" s="178">
        <f t="shared" si="0"/>
        <v>16.069941715237302</v>
      </c>
      <c r="E34" s="178">
        <f t="shared" si="1"/>
        <v>38.775510204081634</v>
      </c>
      <c r="F34" s="101">
        <v>1819</v>
      </c>
      <c r="G34" s="66">
        <f t="shared" si="2"/>
        <v>-21.323529411764707</v>
      </c>
      <c r="H34" s="66">
        <f t="shared" ref="H34:H39" si="6">100*(F34/F30-1)</f>
        <v>-12.252773757838886</v>
      </c>
      <c r="I34" s="66">
        <f t="shared" si="4"/>
        <v>60.516605166051662</v>
      </c>
      <c r="J34" s="66">
        <f t="shared" si="5"/>
        <v>39.483394833948338</v>
      </c>
      <c r="K34" s="71"/>
      <c r="L34" s="55"/>
      <c r="M34" s="55"/>
      <c r="N34" s="55"/>
      <c r="O34" s="75"/>
      <c r="P34" s="75"/>
      <c r="Q34" s="69"/>
      <c r="R34" s="69"/>
    </row>
    <row r="35" spans="1:18" x14ac:dyDescent="0.3">
      <c r="A35" s="165"/>
      <c r="B35" s="54" t="s">
        <v>99</v>
      </c>
      <c r="C35" s="101">
        <v>2243</v>
      </c>
      <c r="D35" s="178">
        <f t="shared" si="0"/>
        <v>-19.548063127690096</v>
      </c>
      <c r="E35" s="178">
        <f t="shared" si="1"/>
        <v>-13.564547206165701</v>
      </c>
      <c r="F35" s="101">
        <v>1211</v>
      </c>
      <c r="G35" s="66">
        <f t="shared" si="2"/>
        <v>-33.424958768554148</v>
      </c>
      <c r="H35" s="66">
        <f t="shared" si="6"/>
        <v>-45.178813942960616</v>
      </c>
      <c r="I35" s="66">
        <f t="shared" si="4"/>
        <v>64.939200926462064</v>
      </c>
      <c r="J35" s="66">
        <f t="shared" si="5"/>
        <v>35.060799073537929</v>
      </c>
      <c r="K35" s="71"/>
      <c r="L35" s="55"/>
      <c r="M35" s="55"/>
      <c r="N35" s="55"/>
      <c r="O35" s="75"/>
      <c r="P35" s="75"/>
      <c r="Q35" s="69"/>
      <c r="R35" s="69"/>
    </row>
    <row r="36" spans="1:18" x14ac:dyDescent="0.3">
      <c r="A36" s="165"/>
      <c r="B36" s="54" t="s">
        <v>100</v>
      </c>
      <c r="C36" s="101">
        <v>4545</v>
      </c>
      <c r="D36" s="178">
        <f t="shared" si="0"/>
        <v>102.6304057066429</v>
      </c>
      <c r="E36" s="178">
        <f t="shared" si="1"/>
        <v>54.907975460122692</v>
      </c>
      <c r="F36" s="101">
        <v>1687</v>
      </c>
      <c r="G36" s="66">
        <f t="shared" si="2"/>
        <v>39.306358381502889</v>
      </c>
      <c r="H36" s="66">
        <f t="shared" si="6"/>
        <v>-33.108643933386205</v>
      </c>
      <c r="I36" s="66">
        <f t="shared" si="4"/>
        <v>72.930038510911416</v>
      </c>
      <c r="J36" s="66">
        <f t="shared" si="5"/>
        <v>27.069961489088573</v>
      </c>
      <c r="K36" s="71"/>
      <c r="L36" s="55"/>
      <c r="M36" s="55"/>
      <c r="N36" s="55"/>
      <c r="O36" s="75"/>
      <c r="P36" s="75"/>
      <c r="Q36" s="69"/>
      <c r="R36" s="69"/>
    </row>
    <row r="37" spans="1:18" x14ac:dyDescent="0.3">
      <c r="A37" s="165"/>
      <c r="B37" s="54" t="s">
        <v>101</v>
      </c>
      <c r="C37" s="101">
        <v>5365</v>
      </c>
      <c r="D37" s="178">
        <f t="shared" si="0"/>
        <v>18.041804180418055</v>
      </c>
      <c r="E37" s="178">
        <f t="shared" ref="E37:E42" si="7">100*(C37/C33-1)</f>
        <v>123.3555370524563</v>
      </c>
      <c r="F37" s="101">
        <v>2720</v>
      </c>
      <c r="G37" s="66">
        <f t="shared" si="2"/>
        <v>61.232957913455841</v>
      </c>
      <c r="H37" s="66">
        <f t="shared" si="6"/>
        <v>17.647058823529417</v>
      </c>
      <c r="I37" s="66">
        <f t="shared" si="4"/>
        <v>66.357452071737782</v>
      </c>
      <c r="J37" s="66">
        <f t="shared" si="5"/>
        <v>33.642547928262211</v>
      </c>
      <c r="K37" s="55"/>
      <c r="L37" s="55"/>
      <c r="M37" s="55"/>
      <c r="O37" s="75"/>
      <c r="P37" s="75"/>
      <c r="Q37" s="69"/>
      <c r="R37" s="69"/>
    </row>
    <row r="38" spans="1:18" x14ac:dyDescent="0.3">
      <c r="A38" s="172">
        <v>2021</v>
      </c>
      <c r="B38" s="54" t="s">
        <v>98</v>
      </c>
      <c r="C38" s="101">
        <v>3976</v>
      </c>
      <c r="D38" s="178">
        <f t="shared" si="0"/>
        <v>-25.890027958993478</v>
      </c>
      <c r="E38" s="178">
        <f t="shared" si="7"/>
        <v>42.611190817790522</v>
      </c>
      <c r="F38" s="101">
        <v>2596</v>
      </c>
      <c r="G38" s="66">
        <f t="shared" si="2"/>
        <v>-4.5588235294117592</v>
      </c>
      <c r="H38" s="66">
        <f t="shared" si="6"/>
        <v>42.715777899945031</v>
      </c>
      <c r="I38" s="66">
        <f t="shared" ref="I38:I49" si="8">100*(C38/SUM(C38,F38))</f>
        <v>60.499087035909923</v>
      </c>
      <c r="J38" s="66">
        <f t="shared" si="5"/>
        <v>39.500912964090077</v>
      </c>
      <c r="K38" s="55"/>
      <c r="L38" s="55"/>
      <c r="M38" s="75"/>
      <c r="N38" s="75"/>
      <c r="O38" s="75"/>
      <c r="P38" s="75"/>
      <c r="Q38" s="69"/>
      <c r="R38" s="69"/>
    </row>
    <row r="39" spans="1:18" x14ac:dyDescent="0.3">
      <c r="A39" s="172"/>
      <c r="B39" s="54" t="s">
        <v>99</v>
      </c>
      <c r="C39" s="101">
        <v>4086</v>
      </c>
      <c r="D39" s="178">
        <f t="shared" si="0"/>
        <v>2.7665995975855173</v>
      </c>
      <c r="E39" s="178">
        <f t="shared" si="7"/>
        <v>82.166740971912617</v>
      </c>
      <c r="F39" s="101">
        <v>2635</v>
      </c>
      <c r="G39" s="66">
        <f t="shared" si="2"/>
        <v>1.502311248073962</v>
      </c>
      <c r="H39" s="66">
        <f t="shared" si="6"/>
        <v>117.588769611891</v>
      </c>
      <c r="I39" s="66">
        <f t="shared" si="8"/>
        <v>60.794524624311862</v>
      </c>
      <c r="J39" s="66">
        <f t="shared" si="5"/>
        <v>39.205475375688138</v>
      </c>
      <c r="K39" s="55"/>
      <c r="L39" s="55"/>
      <c r="M39" s="75"/>
      <c r="N39" s="75"/>
      <c r="O39" s="75"/>
      <c r="P39" s="75"/>
      <c r="Q39" s="69"/>
      <c r="R39" s="69"/>
    </row>
    <row r="40" spans="1:18" x14ac:dyDescent="0.3">
      <c r="A40" s="172"/>
      <c r="B40" s="54" t="s">
        <v>100</v>
      </c>
      <c r="C40" s="101">
        <v>6318</v>
      </c>
      <c r="D40" s="178">
        <f t="shared" si="0"/>
        <v>54.625550660792953</v>
      </c>
      <c r="E40" s="178">
        <f t="shared" si="7"/>
        <v>39.009900990098998</v>
      </c>
      <c r="F40" s="101">
        <v>3562</v>
      </c>
      <c r="G40" s="66">
        <f t="shared" si="2"/>
        <v>35.180265654648956</v>
      </c>
      <c r="H40" s="66">
        <f t="shared" ref="H40:H49" si="9">100*(F40/F36-1)</f>
        <v>111.14404267931239</v>
      </c>
      <c r="I40" s="66">
        <f t="shared" si="8"/>
        <v>63.94736842105263</v>
      </c>
      <c r="J40" s="66">
        <f t="shared" si="5"/>
        <v>36.05263157894737</v>
      </c>
      <c r="K40" s="55"/>
      <c r="L40" s="55"/>
      <c r="M40" s="75"/>
      <c r="N40" s="75"/>
      <c r="O40" s="75"/>
      <c r="P40" s="75"/>
      <c r="Q40" s="69"/>
      <c r="R40" s="69"/>
    </row>
    <row r="41" spans="1:18" x14ac:dyDescent="0.3">
      <c r="A41" s="172"/>
      <c r="B41" s="54" t="s">
        <v>101</v>
      </c>
      <c r="C41" s="101">
        <v>5324</v>
      </c>
      <c r="D41" s="178">
        <f t="shared" si="0"/>
        <v>-15.732826843937953</v>
      </c>
      <c r="E41" s="178">
        <f t="shared" si="7"/>
        <v>-0.76421248835042421</v>
      </c>
      <c r="F41" s="101">
        <v>3800</v>
      </c>
      <c r="G41" s="66">
        <f t="shared" si="2"/>
        <v>6.6816395283548546</v>
      </c>
      <c r="H41" s="66">
        <f t="shared" si="9"/>
        <v>39.705882352941167</v>
      </c>
      <c r="I41" s="66">
        <f t="shared" si="8"/>
        <v>58.351600175361682</v>
      </c>
      <c r="J41" s="66">
        <f t="shared" si="5"/>
        <v>41.648399824638318</v>
      </c>
      <c r="K41" s="55"/>
      <c r="L41" s="75"/>
      <c r="M41" s="75"/>
      <c r="O41" s="75"/>
      <c r="P41" s="75"/>
      <c r="Q41" s="69"/>
      <c r="R41" s="69"/>
    </row>
    <row r="42" spans="1:18" x14ac:dyDescent="0.3">
      <c r="A42" s="165">
        <v>2022</v>
      </c>
      <c r="B42" s="54" t="s">
        <v>98</v>
      </c>
      <c r="C42" s="95">
        <v>8683</v>
      </c>
      <c r="D42" s="66">
        <f t="shared" si="0"/>
        <v>63.091660405709995</v>
      </c>
      <c r="E42" s="66">
        <f t="shared" si="7"/>
        <v>118.38531187122739</v>
      </c>
      <c r="F42" s="93">
        <v>4177</v>
      </c>
      <c r="G42" s="66">
        <f t="shared" si="2"/>
        <v>9.9210526315789416</v>
      </c>
      <c r="H42" s="66">
        <f t="shared" si="9"/>
        <v>60.901386748844374</v>
      </c>
      <c r="I42" s="66">
        <f t="shared" si="8"/>
        <v>67.519440124416803</v>
      </c>
      <c r="J42" s="66">
        <f t="shared" si="5"/>
        <v>32.480559875583204</v>
      </c>
      <c r="K42" s="55"/>
      <c r="L42" s="117"/>
      <c r="M42" s="117"/>
      <c r="N42" s="75"/>
      <c r="O42" s="75"/>
      <c r="P42" s="75"/>
      <c r="Q42" s="69"/>
      <c r="R42" s="69"/>
    </row>
    <row r="43" spans="1:18" x14ac:dyDescent="0.3">
      <c r="A43" s="165"/>
      <c r="B43" s="54" t="s">
        <v>99</v>
      </c>
      <c r="C43" s="94">
        <v>6690</v>
      </c>
      <c r="D43" s="66">
        <f t="shared" si="0"/>
        <v>-22.952896464355632</v>
      </c>
      <c r="E43" s="66">
        <f t="shared" ref="E43:E49" si="10">100*(C43/C39-1)</f>
        <v>63.72980910425845</v>
      </c>
      <c r="F43" s="65">
        <v>4138</v>
      </c>
      <c r="G43" s="66">
        <f t="shared" si="2"/>
        <v>-0.93368446253291326</v>
      </c>
      <c r="H43" s="66">
        <f t="shared" si="9"/>
        <v>57.039848197343446</v>
      </c>
      <c r="I43" s="66">
        <f t="shared" si="8"/>
        <v>61.784263021795347</v>
      </c>
      <c r="J43" s="66">
        <f t="shared" si="5"/>
        <v>38.215736978204653</v>
      </c>
      <c r="K43" s="55"/>
      <c r="L43" s="117"/>
      <c r="M43" s="117"/>
      <c r="N43" s="75"/>
      <c r="O43" s="75"/>
      <c r="P43" s="75"/>
      <c r="Q43" s="69"/>
      <c r="R43" s="69"/>
    </row>
    <row r="44" spans="1:18" x14ac:dyDescent="0.3">
      <c r="A44" s="165"/>
      <c r="B44" s="54" t="s">
        <v>100</v>
      </c>
      <c r="C44" s="94">
        <v>7970</v>
      </c>
      <c r="D44" s="66">
        <f t="shared" si="0"/>
        <v>19.133034379671155</v>
      </c>
      <c r="E44" s="66">
        <f t="shared" si="10"/>
        <v>26.147515036403934</v>
      </c>
      <c r="F44" s="65">
        <v>3944</v>
      </c>
      <c r="G44" s="66">
        <f t="shared" si="2"/>
        <v>-4.6882551957467378</v>
      </c>
      <c r="H44" s="66">
        <f t="shared" si="9"/>
        <v>10.724312184166207</v>
      </c>
      <c r="I44" s="66">
        <f t="shared" si="8"/>
        <v>66.896088635219073</v>
      </c>
      <c r="J44" s="66">
        <f t="shared" si="5"/>
        <v>33.103911364780927</v>
      </c>
      <c r="K44" s="55"/>
      <c r="L44" s="117"/>
      <c r="M44" s="117"/>
      <c r="N44" s="75"/>
      <c r="O44" s="75"/>
      <c r="P44" s="75"/>
      <c r="Q44" s="69"/>
      <c r="R44" s="69"/>
    </row>
    <row r="45" spans="1:18" x14ac:dyDescent="0.3">
      <c r="A45" s="165"/>
      <c r="B45" s="54" t="s">
        <v>101</v>
      </c>
      <c r="C45" s="94">
        <v>6627</v>
      </c>
      <c r="D45" s="66">
        <f t="shared" si="0"/>
        <v>-16.850690087829356</v>
      </c>
      <c r="E45" s="66">
        <f t="shared" si="10"/>
        <v>24.474079639368895</v>
      </c>
      <c r="F45" s="65">
        <v>4539</v>
      </c>
      <c r="G45" s="66">
        <f t="shared" si="2"/>
        <v>15.086206896551735</v>
      </c>
      <c r="H45" s="66">
        <f t="shared" si="9"/>
        <v>19.447368421052637</v>
      </c>
      <c r="I45" s="66">
        <f t="shared" si="8"/>
        <v>59.349811929070398</v>
      </c>
      <c r="J45" s="66">
        <f t="shared" si="5"/>
        <v>40.650188070929609</v>
      </c>
      <c r="K45" s="55"/>
      <c r="L45" s="117"/>
      <c r="M45" s="117"/>
    </row>
    <row r="46" spans="1:18" x14ac:dyDescent="0.3">
      <c r="A46" s="165">
        <v>2023</v>
      </c>
      <c r="B46" s="54" t="s">
        <v>98</v>
      </c>
      <c r="C46" s="93">
        <v>4588</v>
      </c>
      <c r="D46" s="66">
        <f t="shared" si="0"/>
        <v>-30.76807001659876</v>
      </c>
      <c r="E46" s="66">
        <f t="shared" si="10"/>
        <v>-47.161119428768863</v>
      </c>
      <c r="F46" s="93">
        <v>3042</v>
      </c>
      <c r="G46" s="66">
        <f t="shared" si="2"/>
        <v>-32.980832782551225</v>
      </c>
      <c r="H46" s="66">
        <f t="shared" si="9"/>
        <v>-27.172611922432367</v>
      </c>
      <c r="I46" s="66">
        <f t="shared" si="8"/>
        <v>60.131061598951504</v>
      </c>
      <c r="J46" s="66">
        <f t="shared" si="5"/>
        <v>39.868938401048496</v>
      </c>
      <c r="K46" s="55"/>
      <c r="L46" s="117"/>
      <c r="M46" s="117"/>
    </row>
    <row r="47" spans="1:18" x14ac:dyDescent="0.3">
      <c r="A47" s="165"/>
      <c r="B47" s="54" t="s">
        <v>99</v>
      </c>
      <c r="C47" s="65">
        <v>6330</v>
      </c>
      <c r="D47" s="66">
        <f t="shared" si="0"/>
        <v>37.968613775065393</v>
      </c>
      <c r="E47" s="66">
        <f t="shared" si="10"/>
        <v>-5.3811659192825161</v>
      </c>
      <c r="F47" s="65">
        <v>2590</v>
      </c>
      <c r="G47" s="66">
        <f t="shared" si="2"/>
        <v>-14.858645627876399</v>
      </c>
      <c r="H47" s="66">
        <f t="shared" si="9"/>
        <v>-37.409376510391489</v>
      </c>
      <c r="I47" s="66">
        <f t="shared" si="8"/>
        <v>70.964125560538122</v>
      </c>
      <c r="J47" s="66">
        <f t="shared" si="5"/>
        <v>29.035874439461882</v>
      </c>
      <c r="K47" s="55"/>
      <c r="L47" s="117"/>
      <c r="M47" s="117"/>
    </row>
    <row r="48" spans="1:18" x14ac:dyDescent="0.3">
      <c r="A48" s="165"/>
      <c r="B48" s="54" t="s">
        <v>100</v>
      </c>
      <c r="C48" s="65">
        <v>6769</v>
      </c>
      <c r="D48" s="66">
        <f t="shared" si="0"/>
        <v>6.9352290679304929</v>
      </c>
      <c r="E48" s="66">
        <f t="shared" si="10"/>
        <v>-15.069008782936011</v>
      </c>
      <c r="F48" s="65">
        <v>2244</v>
      </c>
      <c r="G48" s="66">
        <f t="shared" si="2"/>
        <v>-13.35907335907336</v>
      </c>
      <c r="H48" s="66">
        <f t="shared" si="9"/>
        <v>-43.103448275862064</v>
      </c>
      <c r="I48" s="66">
        <f t="shared" si="8"/>
        <v>75.102629535115938</v>
      </c>
      <c r="J48" s="66">
        <f t="shared" si="5"/>
        <v>24.897370464884055</v>
      </c>
      <c r="K48" s="55"/>
      <c r="L48" s="117"/>
      <c r="M48" s="117"/>
    </row>
    <row r="49" spans="1:18" x14ac:dyDescent="0.3">
      <c r="A49" s="165"/>
      <c r="B49" s="54" t="s">
        <v>101</v>
      </c>
      <c r="C49" s="65">
        <v>8033</v>
      </c>
      <c r="D49" s="66">
        <f t="shared" si="0"/>
        <v>18.673363864677196</v>
      </c>
      <c r="E49" s="66">
        <f t="shared" si="10"/>
        <v>21.216236607816509</v>
      </c>
      <c r="F49" s="65">
        <v>2384</v>
      </c>
      <c r="G49" s="66">
        <f t="shared" si="2"/>
        <v>6.2388591800356608</v>
      </c>
      <c r="H49" s="66">
        <f t="shared" si="9"/>
        <v>-47.477417933465517</v>
      </c>
      <c r="I49" s="66">
        <f t="shared" si="8"/>
        <v>77.114332341365071</v>
      </c>
      <c r="J49" s="66">
        <f t="shared" si="5"/>
        <v>22.885667658634922</v>
      </c>
      <c r="K49" s="55"/>
      <c r="L49" s="117"/>
      <c r="M49" s="117"/>
    </row>
    <row r="50" spans="1:18" x14ac:dyDescent="0.3">
      <c r="A50" s="165">
        <v>2024</v>
      </c>
      <c r="B50" s="54" t="s">
        <v>98</v>
      </c>
      <c r="C50" s="65">
        <v>5750</v>
      </c>
      <c r="D50" s="66">
        <f t="shared" ref="D50" si="11">100*(C50/C49-1)</f>
        <v>-28.420266401095486</v>
      </c>
      <c r="E50" s="66">
        <f t="shared" ref="E50" si="12">100*(C50/C46-1)</f>
        <v>25.326939843068885</v>
      </c>
      <c r="F50" s="65">
        <v>1689</v>
      </c>
      <c r="G50" s="66">
        <f t="shared" ref="G50" si="13">100*(F50/F49-1)</f>
        <v>-29.152684563758392</v>
      </c>
      <c r="H50" s="66">
        <f t="shared" ref="H50" si="14">100*(F50/F46-1)</f>
        <v>-44.477317554240635</v>
      </c>
      <c r="I50" s="66">
        <f t="shared" ref="I50" si="15">100*(C50/SUM(C50,F50))</f>
        <v>77.295335394542278</v>
      </c>
      <c r="J50" s="66">
        <f t="shared" ref="J50" si="16">100*F50/SUM(C50,F50)</f>
        <v>22.704664605457722</v>
      </c>
      <c r="K50" s="55"/>
      <c r="L50" s="117"/>
      <c r="M50" s="117"/>
    </row>
    <row r="51" spans="1:18" x14ac:dyDescent="0.3">
      <c r="A51" s="165"/>
      <c r="B51" s="54" t="s">
        <v>99</v>
      </c>
      <c r="C51" s="101">
        <v>5666</v>
      </c>
      <c r="D51" s="66">
        <f t="shared" ref="D51" si="17">100*(C51/C50-1)</f>
        <v>-1.4608695652173931</v>
      </c>
      <c r="E51" s="66">
        <f t="shared" ref="E51" si="18">100*(C51/C47-1)</f>
        <v>-10.489731437598737</v>
      </c>
      <c r="F51" s="101">
        <v>1704</v>
      </c>
      <c r="G51" s="66">
        <f t="shared" ref="G51:G52" si="19">100*(F51/F50-1)</f>
        <v>0.88809946714032417</v>
      </c>
      <c r="H51" s="66">
        <f t="shared" ref="H51" si="20">100*(F51/F47-1)</f>
        <v>-34.208494208494209</v>
      </c>
      <c r="I51" s="66">
        <f t="shared" ref="I51" si="21">100*(C51/SUM(C51,F51))</f>
        <v>76.879240162822242</v>
      </c>
      <c r="J51" s="66">
        <f t="shared" ref="J51" si="22">100*F51/SUM(C51,F51)</f>
        <v>23.120759837177747</v>
      </c>
      <c r="K51" s="55"/>
      <c r="L51" s="117"/>
      <c r="M51" s="117"/>
    </row>
    <row r="52" spans="1:18" x14ac:dyDescent="0.3">
      <c r="A52" s="165"/>
      <c r="B52" s="54" t="s">
        <v>100</v>
      </c>
      <c r="C52" s="101">
        <v>6937</v>
      </c>
      <c r="D52" s="66">
        <f t="shared" ref="D52" si="23">100*(C52/C51-1)</f>
        <v>22.432050829509365</v>
      </c>
      <c r="E52" s="66">
        <f t="shared" ref="E52" si="24">100*(C52/C48-1)</f>
        <v>2.4819027921406445</v>
      </c>
      <c r="F52" s="101">
        <v>1947</v>
      </c>
      <c r="G52" s="66">
        <f t="shared" si="19"/>
        <v>14.260563380281699</v>
      </c>
      <c r="H52" s="66">
        <f t="shared" ref="H52" si="25">100*(F52/F48-1)</f>
        <v>-13.235294117647056</v>
      </c>
      <c r="I52" s="66">
        <f t="shared" ref="I52" si="26">100*(C52/SUM(C52,F52))</f>
        <v>78.084196307969378</v>
      </c>
      <c r="J52" s="66">
        <f t="shared" ref="J52:J53" si="27">100*F52/SUM(C52,F52)</f>
        <v>21.915803692030618</v>
      </c>
      <c r="K52" s="55"/>
      <c r="L52" s="117"/>
      <c r="M52" s="117"/>
    </row>
    <row r="53" spans="1:18" x14ac:dyDescent="0.3">
      <c r="A53" s="165"/>
      <c r="B53" s="54" t="s">
        <v>101</v>
      </c>
      <c r="C53" s="65">
        <v>8926</v>
      </c>
      <c r="D53" s="66">
        <f t="shared" ref="D53" si="28">100*(C53/C52-1)</f>
        <v>28.672336744990634</v>
      </c>
      <c r="E53" s="66">
        <f t="shared" ref="E53" si="29">100*(C53/C49-1)</f>
        <v>11.116643844142903</v>
      </c>
      <c r="F53" s="65">
        <v>3143</v>
      </c>
      <c r="G53" s="66">
        <f t="shared" ref="G53" si="30">100*(F53/F52-1)</f>
        <v>61.427837699024138</v>
      </c>
      <c r="H53" s="66">
        <f t="shared" ref="H53" si="31">100*(F53/F49-1)</f>
        <v>31.837248322147648</v>
      </c>
      <c r="I53" s="66">
        <f t="shared" ref="I53" si="32">100*(C53/SUM(C53,F53))</f>
        <v>73.958074405501691</v>
      </c>
      <c r="J53" s="66">
        <f t="shared" si="27"/>
        <v>26.041925594498302</v>
      </c>
      <c r="K53" s="55"/>
      <c r="L53" s="117"/>
      <c r="M53" s="117"/>
    </row>
    <row r="54" spans="1:18" x14ac:dyDescent="0.3">
      <c r="A54" s="165">
        <v>2025</v>
      </c>
      <c r="B54" s="54" t="s">
        <v>98</v>
      </c>
      <c r="C54" s="65">
        <v>6739</v>
      </c>
      <c r="D54" s="66">
        <f t="shared" ref="D54:D55" si="33">100*(C54/C53-1)</f>
        <v>-24.501456419448797</v>
      </c>
      <c r="E54" s="66">
        <f t="shared" ref="E54" si="34">100*(C54/C50-1)</f>
        <v>17.199999999999992</v>
      </c>
      <c r="F54" s="65">
        <v>2923</v>
      </c>
      <c r="G54" s="66">
        <f t="shared" ref="G54:G55" si="35">100*(F54/F53-1)</f>
        <v>-6.9996818326439669</v>
      </c>
      <c r="H54" s="66">
        <f t="shared" ref="H54:H55" si="36">100*(F54/F50-1)</f>
        <v>73.060982830076966</v>
      </c>
      <c r="I54" s="66">
        <f t="shared" ref="I54" si="37">100*(C54/SUM(C54,F54))</f>
        <v>69.747464293107015</v>
      </c>
      <c r="J54" s="78">
        <f t="shared" ref="J54" si="38">100*F54/SUM(C54,F54)</f>
        <v>30.252535706892981</v>
      </c>
      <c r="K54" s="55"/>
      <c r="L54" s="117"/>
      <c r="M54" s="117"/>
    </row>
    <row r="55" spans="1:18" x14ac:dyDescent="0.3">
      <c r="A55" s="165"/>
      <c r="B55" s="76" t="s">
        <v>99</v>
      </c>
      <c r="C55" s="118">
        <v>5875</v>
      </c>
      <c r="D55" s="119">
        <f t="shared" si="33"/>
        <v>-12.820893307612401</v>
      </c>
      <c r="E55" s="119">
        <f>100*(C55/C51-1)</f>
        <v>3.6886692552065004</v>
      </c>
      <c r="F55" s="118">
        <v>2589</v>
      </c>
      <c r="G55" s="119">
        <f t="shared" si="35"/>
        <v>-11.426616489907627</v>
      </c>
      <c r="H55" s="119">
        <f t="shared" si="36"/>
        <v>51.936619718309849</v>
      </c>
      <c r="I55" s="119">
        <f>100*(C55/SUM(C55,F55))</f>
        <v>69.411625708884685</v>
      </c>
      <c r="J55" s="116">
        <f>100*F55/SUM(C55,F55)</f>
        <v>30.588374291115311</v>
      </c>
      <c r="K55" s="55"/>
      <c r="L55" s="117"/>
      <c r="M55" s="117"/>
    </row>
    <row r="56" spans="1:18" x14ac:dyDescent="0.3">
      <c r="A56" s="165"/>
      <c r="B56" s="54" t="s">
        <v>100</v>
      </c>
      <c r="C56" s="114">
        <v>7993</v>
      </c>
      <c r="D56" s="116">
        <f t="shared" ref="D56" si="39">100*(C56/C55-1)</f>
        <v>36.051063829787246</v>
      </c>
      <c r="E56" s="116">
        <f>100*(C56/C52-1)</f>
        <v>15.222718754504827</v>
      </c>
      <c r="F56" s="114">
        <v>2702</v>
      </c>
      <c r="G56" s="116">
        <f t="shared" ref="G56" si="40">100*(F56/F55-1)</f>
        <v>4.3646195442255786</v>
      </c>
      <c r="H56" s="116">
        <f t="shared" ref="H56" si="41">100*(F56/F52-1)</f>
        <v>38.77760657421674</v>
      </c>
      <c r="I56" s="116">
        <f>100*(C56/SUM(C56,F56))</f>
        <v>74.735857877512856</v>
      </c>
      <c r="J56" s="116">
        <f>100*F56/SUM(C56,F56)</f>
        <v>25.264142122487144</v>
      </c>
      <c r="K56" s="55"/>
      <c r="L56" s="117"/>
      <c r="M56" s="117"/>
    </row>
    <row r="57" spans="1:18" x14ac:dyDescent="0.3">
      <c r="A57" s="70"/>
      <c r="B57" s="70"/>
      <c r="C57" s="70"/>
      <c r="D57" s="70"/>
      <c r="E57" s="70"/>
      <c r="F57" s="70"/>
      <c r="G57" s="70"/>
      <c r="H57" s="70"/>
      <c r="I57" s="70"/>
      <c r="J57" s="70"/>
      <c r="K57" s="70"/>
      <c r="L57" s="75"/>
      <c r="M57" s="75"/>
      <c r="N57" s="75"/>
    </row>
    <row r="58" spans="1:18" x14ac:dyDescent="0.3">
      <c r="A58" s="17" t="s">
        <v>102</v>
      </c>
      <c r="C58" s="70"/>
      <c r="D58" s="70"/>
      <c r="E58" s="70"/>
      <c r="F58" s="70"/>
      <c r="G58" s="70"/>
      <c r="H58" s="70"/>
      <c r="I58" s="70"/>
      <c r="J58" s="70"/>
      <c r="K58" s="70"/>
      <c r="L58" s="68"/>
      <c r="M58" s="68"/>
      <c r="N58" s="55"/>
      <c r="O58" s="75"/>
      <c r="P58" s="75"/>
      <c r="Q58" s="69"/>
      <c r="R58" s="69"/>
    </row>
    <row r="59" spans="1:18" x14ac:dyDescent="0.3">
      <c r="A59" s="164" t="s">
        <v>103</v>
      </c>
      <c r="B59" s="164"/>
      <c r="C59" s="164"/>
      <c r="D59" s="164"/>
      <c r="E59" s="164"/>
      <c r="F59" s="164"/>
      <c r="G59" s="164"/>
      <c r="H59" s="164"/>
      <c r="K59" s="55"/>
      <c r="L59" s="89"/>
      <c r="M59" s="55"/>
      <c r="N59" s="55"/>
      <c r="O59" s="73"/>
      <c r="P59" s="73"/>
    </row>
    <row r="60" spans="1:18" x14ac:dyDescent="0.3">
      <c r="A60" s="164"/>
      <c r="B60" s="164"/>
      <c r="C60" s="164"/>
      <c r="D60" s="164"/>
      <c r="E60" s="164"/>
      <c r="F60" s="164"/>
      <c r="G60" s="164"/>
      <c r="H60" s="164"/>
      <c r="I60" s="69"/>
      <c r="J60" s="69"/>
      <c r="K60" s="55"/>
    </row>
    <row r="61" spans="1:18" x14ac:dyDescent="0.3">
      <c r="A61" s="17" t="s">
        <v>114</v>
      </c>
      <c r="E61" s="72"/>
      <c r="F61" s="72"/>
      <c r="G61" s="69"/>
      <c r="H61" s="69"/>
    </row>
    <row r="62" spans="1:18" x14ac:dyDescent="0.3">
      <c r="E62" s="55"/>
      <c r="F62" s="55"/>
      <c r="G62" s="69"/>
      <c r="H62" s="69"/>
      <c r="I62" s="69"/>
      <c r="J62" s="69"/>
      <c r="L62" s="56"/>
    </row>
    <row r="63" spans="1:18" x14ac:dyDescent="0.3">
      <c r="F63" s="83"/>
      <c r="I63" s="55"/>
    </row>
    <row r="64" spans="1:18" x14ac:dyDescent="0.3">
      <c r="E64" s="55"/>
      <c r="F64" s="55"/>
      <c r="I64" s="84"/>
    </row>
    <row r="65" spans="6:9" x14ac:dyDescent="0.3">
      <c r="F65" s="60"/>
      <c r="I65" s="82"/>
    </row>
    <row r="66" spans="6:9" x14ac:dyDescent="0.3">
      <c r="F66" s="82"/>
    </row>
  </sheetData>
  <autoFilter ref="B1:B13" xr:uid="{00000000-0009-0000-0000-000005000000}"/>
  <mergeCells count="30">
    <mergeCell ref="A2:H2"/>
    <mergeCell ref="A3:H3"/>
    <mergeCell ref="A4:H4"/>
    <mergeCell ref="A5:H5"/>
    <mergeCell ref="G12:H12"/>
    <mergeCell ref="A7:J7"/>
    <mergeCell ref="A9:J9"/>
    <mergeCell ref="A8:J8"/>
    <mergeCell ref="G10:J10"/>
    <mergeCell ref="A11:A13"/>
    <mergeCell ref="B11:B13"/>
    <mergeCell ref="C11:E11"/>
    <mergeCell ref="F11:H11"/>
    <mergeCell ref="J11:J13"/>
    <mergeCell ref="C12:C13"/>
    <mergeCell ref="I11:I13"/>
    <mergeCell ref="A18:A21"/>
    <mergeCell ref="A14:A17"/>
    <mergeCell ref="F12:F13"/>
    <mergeCell ref="D12:E12"/>
    <mergeCell ref="A59:H60"/>
    <mergeCell ref="A30:A33"/>
    <mergeCell ref="A22:A25"/>
    <mergeCell ref="A26:A29"/>
    <mergeCell ref="A34:A37"/>
    <mergeCell ref="A38:A41"/>
    <mergeCell ref="A42:A45"/>
    <mergeCell ref="A46:A49"/>
    <mergeCell ref="A50:A53"/>
    <mergeCell ref="A54:A5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N65"/>
  <sheetViews>
    <sheetView showGridLines="0" zoomScale="85" zoomScaleNormal="85" workbookViewId="0">
      <pane xSplit="2" ySplit="13" topLeftCell="C32" activePane="bottomRight" state="frozen"/>
      <selection activeCell="A44" sqref="A44:A46"/>
      <selection pane="topRight" activeCell="A44" sqref="A44:A46"/>
      <selection pane="bottomLeft" activeCell="A44" sqref="A44:A46"/>
      <selection pane="bottomRight" activeCell="L55" sqref="L55"/>
    </sheetView>
  </sheetViews>
  <sheetFormatPr baseColWidth="10" defaultColWidth="11.453125" defaultRowHeight="14" x14ac:dyDescent="0.3"/>
  <cols>
    <col min="1" max="2" width="11.7265625" style="17" customWidth="1"/>
    <col min="3" max="3" width="14.453125" style="17" customWidth="1"/>
    <col min="4" max="5" width="10.7265625" style="17" customWidth="1"/>
    <col min="6" max="6" width="14.453125" style="17" customWidth="1"/>
    <col min="7" max="8" width="10.7265625" style="17" customWidth="1"/>
    <col min="9" max="9" width="11.7265625" style="17" customWidth="1"/>
    <col min="10" max="10" width="12.26953125" style="17" customWidth="1"/>
    <col min="11" max="16384" width="11.453125" style="17"/>
  </cols>
  <sheetData>
    <row r="1" spans="1:12" s="12" customFormat="1" ht="13" x14ac:dyDescent="0.3">
      <c r="A1" s="9"/>
      <c r="B1" s="10"/>
      <c r="C1" s="10"/>
      <c r="D1" s="10"/>
      <c r="E1" s="10"/>
      <c r="F1" s="10"/>
      <c r="G1" s="10"/>
      <c r="H1" s="10"/>
      <c r="I1" s="10"/>
      <c r="J1" s="11"/>
    </row>
    <row r="2" spans="1:12" s="12" customFormat="1" x14ac:dyDescent="0.3">
      <c r="A2" s="155" t="s">
        <v>82</v>
      </c>
      <c r="B2" s="156"/>
      <c r="C2" s="156"/>
      <c r="D2" s="156"/>
      <c r="E2" s="156"/>
      <c r="F2" s="156"/>
      <c r="G2" s="156"/>
      <c r="H2" s="156"/>
      <c r="I2" s="15"/>
      <c r="J2" s="13"/>
    </row>
    <row r="3" spans="1:12" s="12" customFormat="1" x14ac:dyDescent="0.3">
      <c r="A3" s="155" t="s">
        <v>83</v>
      </c>
      <c r="B3" s="156"/>
      <c r="C3" s="156"/>
      <c r="D3" s="156"/>
      <c r="E3" s="156"/>
      <c r="F3" s="156"/>
      <c r="G3" s="156"/>
      <c r="H3" s="156"/>
      <c r="I3" s="15"/>
      <c r="J3" s="13"/>
    </row>
    <row r="4" spans="1:12" s="12" customFormat="1" x14ac:dyDescent="0.3">
      <c r="A4" s="155" t="s">
        <v>84</v>
      </c>
      <c r="B4" s="156"/>
      <c r="C4" s="156"/>
      <c r="D4" s="156"/>
      <c r="E4" s="156"/>
      <c r="F4" s="156"/>
      <c r="G4" s="156"/>
      <c r="H4" s="156"/>
      <c r="I4" s="15"/>
      <c r="J4" s="13"/>
    </row>
    <row r="5" spans="1:12" s="12" customFormat="1" x14ac:dyDescent="0.3">
      <c r="A5" s="155" t="s">
        <v>85</v>
      </c>
      <c r="B5" s="156"/>
      <c r="C5" s="156"/>
      <c r="D5" s="156"/>
      <c r="E5" s="156"/>
      <c r="F5" s="156"/>
      <c r="G5" s="156"/>
      <c r="H5" s="156"/>
      <c r="I5" s="15"/>
      <c r="J5" s="13"/>
    </row>
    <row r="6" spans="1:12" s="12" customFormat="1" x14ac:dyDescent="0.3">
      <c r="A6" s="14"/>
      <c r="B6" s="15"/>
      <c r="C6" s="15"/>
      <c r="D6" s="15"/>
      <c r="E6" s="15"/>
      <c r="F6" s="15"/>
      <c r="G6" s="15"/>
      <c r="H6" s="15"/>
      <c r="I6" s="15"/>
      <c r="J6" s="13"/>
    </row>
    <row r="7" spans="1:12" s="12" customFormat="1" x14ac:dyDescent="0.3">
      <c r="A7" s="152" t="s">
        <v>92</v>
      </c>
      <c r="B7" s="167"/>
      <c r="C7" s="167"/>
      <c r="D7" s="167"/>
      <c r="E7" s="167"/>
      <c r="F7" s="167"/>
      <c r="G7" s="167"/>
      <c r="H7" s="167"/>
      <c r="I7" s="167"/>
      <c r="J7" s="166"/>
    </row>
    <row r="8" spans="1:12" x14ac:dyDescent="0.3">
      <c r="A8" s="152" t="s">
        <v>115</v>
      </c>
      <c r="B8" s="153"/>
      <c r="C8" s="153"/>
      <c r="D8" s="153"/>
      <c r="E8" s="153"/>
      <c r="F8" s="153"/>
      <c r="G8" s="153"/>
      <c r="H8" s="153"/>
      <c r="I8" s="153"/>
      <c r="J8" s="166"/>
    </row>
    <row r="9" spans="1:12" x14ac:dyDescent="0.3">
      <c r="A9" s="155" t="s">
        <v>126</v>
      </c>
      <c r="B9" s="156"/>
      <c r="C9" s="156"/>
      <c r="D9" s="156"/>
      <c r="E9" s="156"/>
      <c r="F9" s="156"/>
      <c r="G9" s="156"/>
      <c r="H9" s="156"/>
      <c r="I9" s="156"/>
      <c r="J9" s="170"/>
    </row>
    <row r="10" spans="1:12" x14ac:dyDescent="0.3">
      <c r="A10" s="18"/>
      <c r="B10" s="19"/>
      <c r="C10" s="19"/>
      <c r="D10" s="19"/>
      <c r="E10" s="19"/>
      <c r="F10" s="19"/>
      <c r="G10" s="159" t="s">
        <v>88</v>
      </c>
      <c r="H10" s="159"/>
      <c r="I10" s="159"/>
      <c r="J10" s="160"/>
    </row>
    <row r="11" spans="1:12" ht="15" customHeight="1" x14ac:dyDescent="0.3">
      <c r="A11" s="157" t="s">
        <v>89</v>
      </c>
      <c r="B11" s="157" t="s">
        <v>90</v>
      </c>
      <c r="C11" s="161" t="s">
        <v>110</v>
      </c>
      <c r="D11" s="154"/>
      <c r="E11" s="163"/>
      <c r="F11" s="161" t="s">
        <v>111</v>
      </c>
      <c r="G11" s="154"/>
      <c r="H11" s="154"/>
      <c r="I11" s="171" t="s">
        <v>112</v>
      </c>
      <c r="J11" s="173" t="s">
        <v>113</v>
      </c>
    </row>
    <row r="12" spans="1:12" ht="15" customHeight="1" x14ac:dyDescent="0.3">
      <c r="A12" s="157"/>
      <c r="B12" s="161"/>
      <c r="C12" s="157" t="s">
        <v>108</v>
      </c>
      <c r="D12" s="154" t="s">
        <v>95</v>
      </c>
      <c r="E12" s="154"/>
      <c r="F12" s="157" t="s">
        <v>108</v>
      </c>
      <c r="G12" s="154" t="s">
        <v>95</v>
      </c>
      <c r="H12" s="154"/>
      <c r="I12" s="175"/>
      <c r="J12" s="174"/>
    </row>
    <row r="13" spans="1:12" x14ac:dyDescent="0.3">
      <c r="A13" s="158"/>
      <c r="B13" s="171"/>
      <c r="C13" s="158"/>
      <c r="D13" s="50" t="s">
        <v>96</v>
      </c>
      <c r="E13" s="53" t="s">
        <v>97</v>
      </c>
      <c r="F13" s="158"/>
      <c r="G13" s="50" t="s">
        <v>96</v>
      </c>
      <c r="H13" s="53" t="s">
        <v>97</v>
      </c>
      <c r="I13" s="175"/>
      <c r="J13" s="174"/>
    </row>
    <row r="14" spans="1:12" x14ac:dyDescent="0.3">
      <c r="A14" s="165">
        <v>2015</v>
      </c>
      <c r="B14" s="54" t="s">
        <v>98</v>
      </c>
      <c r="C14" s="51">
        <v>811</v>
      </c>
      <c r="D14" s="52"/>
      <c r="E14" s="52"/>
      <c r="F14" s="51">
        <v>3996</v>
      </c>
      <c r="G14" s="52"/>
      <c r="H14" s="52"/>
      <c r="I14" s="52">
        <v>12.637637637637638</v>
      </c>
      <c r="J14" s="52">
        <v>87.362362362362362</v>
      </c>
      <c r="L14" s="55"/>
    </row>
    <row r="15" spans="1:12" x14ac:dyDescent="0.3">
      <c r="A15" s="165"/>
      <c r="B15" s="54" t="s">
        <v>99</v>
      </c>
      <c r="C15" s="51">
        <v>555</v>
      </c>
      <c r="D15" s="52">
        <v>-6.5346534653465227</v>
      </c>
      <c r="E15" s="52"/>
      <c r="F15" s="51">
        <v>4057</v>
      </c>
      <c r="G15" s="52">
        <v>0.74477227155543346</v>
      </c>
      <c r="H15" s="52"/>
      <c r="I15" s="52">
        <v>11.832539483579845</v>
      </c>
      <c r="J15" s="52">
        <v>88.167460516420149</v>
      </c>
      <c r="L15" s="55"/>
    </row>
    <row r="16" spans="1:12" x14ac:dyDescent="0.3">
      <c r="A16" s="165"/>
      <c r="B16" s="54" t="s">
        <v>100</v>
      </c>
      <c r="C16" s="51">
        <v>555</v>
      </c>
      <c r="D16" s="52">
        <v>-5.5084745762711833</v>
      </c>
      <c r="E16" s="52"/>
      <c r="F16" s="51">
        <v>4668</v>
      </c>
      <c r="G16" s="52">
        <v>15.638328120557304</v>
      </c>
      <c r="H16" s="52"/>
      <c r="I16" s="52">
        <v>9.8825614890316871</v>
      </c>
      <c r="J16" s="52">
        <v>90.117438510968313</v>
      </c>
      <c r="L16" s="55"/>
    </row>
    <row r="17" spans="1:14" x14ac:dyDescent="0.3">
      <c r="A17" s="165"/>
      <c r="B17" s="54" t="s">
        <v>101</v>
      </c>
      <c r="C17" s="51">
        <v>400</v>
      </c>
      <c r="D17" s="52">
        <v>-16.143497757847541</v>
      </c>
      <c r="E17" s="52"/>
      <c r="F17" s="51">
        <v>4194</v>
      </c>
      <c r="G17" s="52">
        <v>-11.408900909761499</v>
      </c>
      <c r="H17" s="52"/>
      <c r="I17" s="52">
        <v>9.4040734221775217</v>
      </c>
      <c r="J17" s="52">
        <v>90.595926577822482</v>
      </c>
      <c r="L17" s="55"/>
    </row>
    <row r="18" spans="1:14" x14ac:dyDescent="0.3">
      <c r="A18" s="165">
        <v>2016</v>
      </c>
      <c r="B18" s="54" t="s">
        <v>98</v>
      </c>
      <c r="C18" s="51">
        <v>454</v>
      </c>
      <c r="D18" s="52">
        <v>-2.941176470588232</v>
      </c>
      <c r="E18" s="52">
        <v>-28.118811881188122</v>
      </c>
      <c r="F18" s="51">
        <v>3539</v>
      </c>
      <c r="G18" s="52">
        <v>-12.68387454898695</v>
      </c>
      <c r="H18" s="52">
        <v>-9.8825551417931763</v>
      </c>
      <c r="I18" s="52">
        <v>10.344827586206897</v>
      </c>
      <c r="J18" s="52">
        <v>89.65517241379311</v>
      </c>
      <c r="L18" s="55"/>
    </row>
    <row r="19" spans="1:14" x14ac:dyDescent="0.3">
      <c r="A19" s="165"/>
      <c r="B19" s="54" t="s">
        <v>99</v>
      </c>
      <c r="C19" s="51">
        <v>569</v>
      </c>
      <c r="D19" s="52">
        <v>31.680440771349851</v>
      </c>
      <c r="E19" s="52">
        <v>1.2711864406779654</v>
      </c>
      <c r="F19" s="51">
        <v>3871</v>
      </c>
      <c r="G19" s="52">
        <v>9.7266369993642741</v>
      </c>
      <c r="H19" s="52">
        <v>-1.8481660506113258</v>
      </c>
      <c r="I19" s="52">
        <v>12.162849872773537</v>
      </c>
      <c r="J19" s="52">
        <v>87.837150127226465</v>
      </c>
      <c r="L19" s="55"/>
    </row>
    <row r="20" spans="1:14" x14ac:dyDescent="0.3">
      <c r="A20" s="165"/>
      <c r="B20" s="54" t="s">
        <v>100</v>
      </c>
      <c r="C20" s="51">
        <v>491</v>
      </c>
      <c r="D20" s="52">
        <v>-12.343096234309627</v>
      </c>
      <c r="E20" s="52">
        <v>-6.0538116591928173</v>
      </c>
      <c r="F20" s="51">
        <v>3804</v>
      </c>
      <c r="G20" s="52">
        <v>-3.3314020857473992</v>
      </c>
      <c r="H20" s="52">
        <v>-17.949348414064431</v>
      </c>
      <c r="I20" s="52">
        <v>11.155484558040468</v>
      </c>
      <c r="J20" s="52">
        <v>88.84451544195953</v>
      </c>
      <c r="L20" s="55"/>
    </row>
    <row r="21" spans="1:14" x14ac:dyDescent="0.3">
      <c r="A21" s="165"/>
      <c r="B21" s="54" t="s">
        <v>101</v>
      </c>
      <c r="C21" s="51">
        <v>463</v>
      </c>
      <c r="D21" s="52">
        <v>-4.7732696897374751</v>
      </c>
      <c r="E21" s="52">
        <v>6.6844919786096284</v>
      </c>
      <c r="F21" s="51">
        <v>3933</v>
      </c>
      <c r="G21" s="52">
        <v>6.0533413245429983</v>
      </c>
      <c r="H21" s="52">
        <v>-1.776297529836242</v>
      </c>
      <c r="I21" s="52">
        <v>10.132046724225495</v>
      </c>
      <c r="J21" s="52">
        <v>89.867953275774511</v>
      </c>
      <c r="L21" s="55"/>
    </row>
    <row r="22" spans="1:14" x14ac:dyDescent="0.3">
      <c r="A22" s="165">
        <v>2017</v>
      </c>
      <c r="B22" s="54" t="s">
        <v>98</v>
      </c>
      <c r="C22" s="51">
        <v>412</v>
      </c>
      <c r="D22" s="52">
        <v>-15.037593984962399</v>
      </c>
      <c r="E22" s="52">
        <v>-6.6115702479338836</v>
      </c>
      <c r="F22" s="51">
        <v>3109</v>
      </c>
      <c r="G22" s="52">
        <v>-22.011867759254017</v>
      </c>
      <c r="H22" s="52">
        <v>-12.269548633184996</v>
      </c>
      <c r="I22" s="52">
        <v>10.939012584704743</v>
      </c>
      <c r="J22" s="52">
        <v>89.060987415295259</v>
      </c>
      <c r="L22" s="55"/>
      <c r="M22" s="55"/>
    </row>
    <row r="23" spans="1:14" x14ac:dyDescent="0.3">
      <c r="A23" s="165"/>
      <c r="B23" s="54" t="s">
        <v>99</v>
      </c>
      <c r="C23" s="51">
        <v>494</v>
      </c>
      <c r="D23" s="52">
        <v>14.454277286135692</v>
      </c>
      <c r="E23" s="52">
        <v>-18.828451882845187</v>
      </c>
      <c r="F23" s="51">
        <v>3831</v>
      </c>
      <c r="G23" s="52">
        <v>24.927536231884062</v>
      </c>
      <c r="H23" s="52">
        <v>-0.11587485515643436</v>
      </c>
      <c r="I23" s="52">
        <v>10.114702815432743</v>
      </c>
      <c r="J23" s="52">
        <v>89.885297184567264</v>
      </c>
      <c r="L23" s="55"/>
      <c r="M23" s="55"/>
    </row>
    <row r="24" spans="1:14" x14ac:dyDescent="0.3">
      <c r="A24" s="165"/>
      <c r="B24" s="54" t="s">
        <v>100</v>
      </c>
      <c r="C24" s="51">
        <v>422</v>
      </c>
      <c r="D24" s="52">
        <v>-4.6391752577319494</v>
      </c>
      <c r="E24" s="52">
        <v>-11.694510739856796</v>
      </c>
      <c r="F24" s="51">
        <v>4051</v>
      </c>
      <c r="G24" s="52">
        <v>8.8167053364269066</v>
      </c>
      <c r="H24" s="52">
        <v>12.436320047947262</v>
      </c>
      <c r="I24" s="52">
        <v>8.9762251334303738</v>
      </c>
      <c r="J24" s="52">
        <v>91.023774866569624</v>
      </c>
      <c r="L24" s="55"/>
      <c r="M24" s="55"/>
    </row>
    <row r="25" spans="1:14" x14ac:dyDescent="0.3">
      <c r="A25" s="165"/>
      <c r="B25" s="54" t="s">
        <v>101</v>
      </c>
      <c r="C25" s="51">
        <v>554</v>
      </c>
      <c r="D25" s="52">
        <v>19.189189189189193</v>
      </c>
      <c r="E25" s="52">
        <v>10.526315789473699</v>
      </c>
      <c r="F25" s="51">
        <v>4266</v>
      </c>
      <c r="G25" s="52">
        <v>5.0373134328358162</v>
      </c>
      <c r="H25" s="52">
        <v>11.359141000282563</v>
      </c>
      <c r="I25" s="52">
        <v>10.063897763578275</v>
      </c>
      <c r="J25" s="52">
        <v>89.936102236421732</v>
      </c>
      <c r="L25" s="55"/>
      <c r="M25" s="55"/>
    </row>
    <row r="26" spans="1:14" x14ac:dyDescent="0.3">
      <c r="A26" s="165">
        <v>2018</v>
      </c>
      <c r="B26" s="54" t="s">
        <v>98</v>
      </c>
      <c r="C26" s="51">
        <v>485</v>
      </c>
      <c r="D26" s="52">
        <f t="shared" ref="D26:D49" si="0">100*(C26/C25-1)</f>
        <v>-12.454873646209386</v>
      </c>
      <c r="E26" s="52">
        <f t="shared" ref="E26:E48" si="1">100*(C26/C22-1)</f>
        <v>17.71844660194175</v>
      </c>
      <c r="F26" s="51">
        <v>3696</v>
      </c>
      <c r="G26" s="52">
        <f t="shared" ref="G26:G49" si="2">100*(F26/F25-1)</f>
        <v>-13.361462728551333</v>
      </c>
      <c r="H26" s="52">
        <f t="shared" ref="H26:H49" si="3">100*(F26/F22-1)</f>
        <v>18.8806690254101</v>
      </c>
      <c r="I26" s="52">
        <f>100*(C26/SUM(C26,F26))</f>
        <v>11.600095670892131</v>
      </c>
      <c r="J26" s="52">
        <f>100*(F26/SUM(C26,F26))</f>
        <v>88.399904329107869</v>
      </c>
      <c r="L26" s="55"/>
      <c r="M26" s="55"/>
    </row>
    <row r="27" spans="1:14" x14ac:dyDescent="0.3">
      <c r="A27" s="165"/>
      <c r="B27" s="54" t="s">
        <v>99</v>
      </c>
      <c r="C27" s="51">
        <v>584</v>
      </c>
      <c r="D27" s="52">
        <f t="shared" si="0"/>
        <v>20.412371134020614</v>
      </c>
      <c r="E27" s="52">
        <f t="shared" si="1"/>
        <v>18.218623481781382</v>
      </c>
      <c r="F27" s="51">
        <v>4294</v>
      </c>
      <c r="G27" s="52">
        <f t="shared" si="2"/>
        <v>16.179653679653683</v>
      </c>
      <c r="H27" s="52">
        <f t="shared" si="3"/>
        <v>12.08561733228921</v>
      </c>
      <c r="I27" s="52">
        <f>100*(C27/SUM(C27,F27))</f>
        <v>11.972119721197211</v>
      </c>
      <c r="J27" s="52">
        <f>100*(F27/SUM(C27,F27))</f>
        <v>88.027880278802783</v>
      </c>
      <c r="L27" s="55"/>
      <c r="M27" s="55"/>
    </row>
    <row r="28" spans="1:14" x14ac:dyDescent="0.3">
      <c r="A28" s="165"/>
      <c r="B28" s="54" t="s">
        <v>100</v>
      </c>
      <c r="C28" s="51">
        <v>469</v>
      </c>
      <c r="D28" s="52">
        <f t="shared" si="0"/>
        <v>-19.691780821917803</v>
      </c>
      <c r="E28" s="52">
        <f t="shared" si="1"/>
        <v>11.137440758293838</v>
      </c>
      <c r="F28" s="51">
        <v>4350</v>
      </c>
      <c r="G28" s="52">
        <f t="shared" si="2"/>
        <v>1.304145319049832</v>
      </c>
      <c r="H28" s="52">
        <f t="shared" si="3"/>
        <v>7.3808936065169028</v>
      </c>
      <c r="I28" s="52">
        <f>100*(C28/SUM(C28,F28))</f>
        <v>9.7323096078024491</v>
      </c>
      <c r="J28" s="52">
        <f>100*(F28/SUM(C28,F28))</f>
        <v>90.267690392197551</v>
      </c>
      <c r="L28" s="55"/>
      <c r="M28" s="55"/>
    </row>
    <row r="29" spans="1:14" x14ac:dyDescent="0.3">
      <c r="A29" s="165"/>
      <c r="B29" s="54" t="s">
        <v>101</v>
      </c>
      <c r="C29" s="51">
        <v>397</v>
      </c>
      <c r="D29" s="52">
        <f t="shared" si="0"/>
        <v>-15.351812366737738</v>
      </c>
      <c r="E29" s="52">
        <f t="shared" si="1"/>
        <v>-28.33935018050542</v>
      </c>
      <c r="F29" s="51">
        <v>4527</v>
      </c>
      <c r="G29" s="52">
        <f t="shared" si="2"/>
        <v>4.0689655172413852</v>
      </c>
      <c r="H29" s="52">
        <f t="shared" si="3"/>
        <v>6.1181434599156148</v>
      </c>
      <c r="I29" s="52">
        <f>100*(C29/SUM(C29,F29))</f>
        <v>8.0625507717303009</v>
      </c>
      <c r="J29" s="52">
        <f>100*(F29/SUM(C29,F29))</f>
        <v>91.937449228269699</v>
      </c>
      <c r="K29" s="55"/>
      <c r="L29" s="55"/>
      <c r="M29" s="55"/>
      <c r="N29" s="55"/>
    </row>
    <row r="30" spans="1:14" x14ac:dyDescent="0.3">
      <c r="A30" s="146">
        <v>2019</v>
      </c>
      <c r="B30" s="54" t="s">
        <v>98</v>
      </c>
      <c r="C30" s="51">
        <v>360</v>
      </c>
      <c r="D30" s="52">
        <f t="shared" si="0"/>
        <v>-9.3198992443324968</v>
      </c>
      <c r="E30" s="52">
        <f t="shared" si="1"/>
        <v>-25.773195876288657</v>
      </c>
      <c r="F30" s="51">
        <v>3837</v>
      </c>
      <c r="G30" s="52">
        <f t="shared" si="2"/>
        <v>-15.241882041086807</v>
      </c>
      <c r="H30" s="52">
        <f t="shared" si="3"/>
        <v>3.8149350649350655</v>
      </c>
      <c r="I30" s="52">
        <f>100*(C30/SUM(C30,F30))</f>
        <v>8.5775553967119382</v>
      </c>
      <c r="J30" s="52">
        <f>100*(F30/SUM(C30,F30))</f>
        <v>91.422444603288071</v>
      </c>
      <c r="K30" s="55"/>
      <c r="L30" s="55"/>
      <c r="M30" s="55"/>
      <c r="N30" s="55"/>
    </row>
    <row r="31" spans="1:14" x14ac:dyDescent="0.3">
      <c r="A31" s="147"/>
      <c r="B31" s="54" t="s">
        <v>99</v>
      </c>
      <c r="C31" s="51">
        <v>491</v>
      </c>
      <c r="D31" s="52">
        <f t="shared" si="0"/>
        <v>36.388888888888893</v>
      </c>
      <c r="E31" s="52">
        <f t="shared" si="1"/>
        <v>-15.924657534246577</v>
      </c>
      <c r="F31" s="51">
        <v>4521</v>
      </c>
      <c r="G31" s="52">
        <f t="shared" si="2"/>
        <v>17.826426896012503</v>
      </c>
      <c r="H31" s="52">
        <f t="shared" si="3"/>
        <v>5.2864462040055793</v>
      </c>
      <c r="I31" s="52">
        <v>10.88</v>
      </c>
      <c r="J31" s="52">
        <v>89.12</v>
      </c>
      <c r="K31" s="55"/>
      <c r="L31" s="55"/>
      <c r="M31" s="55"/>
      <c r="N31" s="55"/>
    </row>
    <row r="32" spans="1:14" x14ac:dyDescent="0.3">
      <c r="A32" s="147"/>
      <c r="B32" s="54" t="s">
        <v>100</v>
      </c>
      <c r="C32" s="65">
        <v>499</v>
      </c>
      <c r="D32" s="66">
        <f t="shared" si="0"/>
        <v>1.6293279022403295</v>
      </c>
      <c r="E32" s="66">
        <f t="shared" si="1"/>
        <v>6.3965884861407307</v>
      </c>
      <c r="F32" s="65">
        <v>4621</v>
      </c>
      <c r="G32" s="66">
        <f t="shared" si="2"/>
        <v>2.2119000221189955</v>
      </c>
      <c r="H32" s="66">
        <f t="shared" si="3"/>
        <v>6.2298850574712628</v>
      </c>
      <c r="I32" s="66">
        <f t="shared" ref="I32:I40" si="4">100*(C32/SUM(C32,F32))</f>
        <v>9.74609375</v>
      </c>
      <c r="J32" s="66">
        <f t="shared" ref="J32:J49" si="5">100*(F32/SUM(C32,F32))</f>
        <v>90.25390625</v>
      </c>
      <c r="K32" s="55"/>
      <c r="L32" s="55"/>
      <c r="M32" s="55"/>
      <c r="N32" s="55"/>
    </row>
    <row r="33" spans="1:14" x14ac:dyDescent="0.3">
      <c r="A33" s="148"/>
      <c r="B33" s="54" t="s">
        <v>101</v>
      </c>
      <c r="C33" s="65">
        <v>459</v>
      </c>
      <c r="D33" s="66">
        <f t="shared" si="0"/>
        <v>-8.0160320641282539</v>
      </c>
      <c r="E33" s="66">
        <f t="shared" si="1"/>
        <v>15.617128463476071</v>
      </c>
      <c r="F33" s="65">
        <v>4641</v>
      </c>
      <c r="G33" s="66">
        <f t="shared" si="2"/>
        <v>0.43280675178531958</v>
      </c>
      <c r="H33" s="66">
        <f t="shared" si="3"/>
        <v>2.5182239893969616</v>
      </c>
      <c r="I33" s="66">
        <f t="shared" si="4"/>
        <v>9</v>
      </c>
      <c r="J33" s="66">
        <f t="shared" si="5"/>
        <v>91</v>
      </c>
      <c r="K33" s="55"/>
      <c r="L33" s="55"/>
      <c r="M33" s="55"/>
      <c r="N33" s="55"/>
    </row>
    <row r="34" spans="1:14" x14ac:dyDescent="0.3">
      <c r="A34" s="165">
        <v>2020</v>
      </c>
      <c r="B34" s="54" t="s">
        <v>98</v>
      </c>
      <c r="C34" s="65">
        <v>515</v>
      </c>
      <c r="D34" s="66">
        <f t="shared" si="0"/>
        <v>12.200435729847502</v>
      </c>
      <c r="E34" s="66">
        <f t="shared" si="1"/>
        <v>43.055555555555557</v>
      </c>
      <c r="F34" s="65">
        <v>3708</v>
      </c>
      <c r="G34" s="66">
        <f t="shared" si="2"/>
        <v>-20.103425985778923</v>
      </c>
      <c r="H34" s="66">
        <f t="shared" si="3"/>
        <v>-3.3620015637216616</v>
      </c>
      <c r="I34" s="66">
        <f t="shared" si="4"/>
        <v>12.195121951219512</v>
      </c>
      <c r="J34" s="66">
        <f t="shared" si="5"/>
        <v>87.804878048780495</v>
      </c>
      <c r="K34" s="71"/>
      <c r="L34" s="55"/>
      <c r="M34" s="55"/>
      <c r="N34" s="71"/>
    </row>
    <row r="35" spans="1:14" x14ac:dyDescent="0.3">
      <c r="A35" s="165"/>
      <c r="B35" s="54" t="s">
        <v>99</v>
      </c>
      <c r="C35" s="65">
        <v>265</v>
      </c>
      <c r="D35" s="66">
        <f t="shared" si="0"/>
        <v>-48.543689320388353</v>
      </c>
      <c r="E35" s="66">
        <f t="shared" si="1"/>
        <v>-46.028513238289207</v>
      </c>
      <c r="F35" s="65">
        <v>1952</v>
      </c>
      <c r="G35" s="66">
        <f t="shared" si="2"/>
        <v>-47.357065803667744</v>
      </c>
      <c r="H35" s="66">
        <f t="shared" si="3"/>
        <v>-56.823711568237115</v>
      </c>
      <c r="I35" s="66">
        <f t="shared" si="4"/>
        <v>11.953089760938203</v>
      </c>
      <c r="J35" s="66">
        <f t="shared" si="5"/>
        <v>88.046910239061788</v>
      </c>
      <c r="K35" s="71"/>
      <c r="L35" s="55"/>
      <c r="M35" s="55"/>
      <c r="N35" s="71"/>
    </row>
    <row r="36" spans="1:14" x14ac:dyDescent="0.3">
      <c r="A36" s="165"/>
      <c r="B36" s="54" t="s">
        <v>100</v>
      </c>
      <c r="C36" s="65">
        <v>451</v>
      </c>
      <c r="D36" s="66">
        <f t="shared" si="0"/>
        <v>70.188679245283026</v>
      </c>
      <c r="E36" s="66">
        <f t="shared" si="1"/>
        <v>-9.6192384769539068</v>
      </c>
      <c r="F36" s="65">
        <v>3043</v>
      </c>
      <c r="G36" s="66">
        <f t="shared" si="2"/>
        <v>55.891393442622949</v>
      </c>
      <c r="H36" s="66">
        <f t="shared" si="3"/>
        <v>-34.148452715862362</v>
      </c>
      <c r="I36" s="66">
        <f t="shared" si="4"/>
        <v>12.907842014882656</v>
      </c>
      <c r="J36" s="66">
        <f t="shared" si="5"/>
        <v>87.092157985117353</v>
      </c>
      <c r="K36" s="71"/>
      <c r="L36" s="55"/>
      <c r="M36" s="55"/>
      <c r="N36" s="71"/>
    </row>
    <row r="37" spans="1:14" x14ac:dyDescent="0.3">
      <c r="A37" s="165"/>
      <c r="B37" s="54" t="s">
        <v>101</v>
      </c>
      <c r="C37" s="65">
        <v>577</v>
      </c>
      <c r="D37" s="66">
        <f t="shared" si="0"/>
        <v>27.937915742793784</v>
      </c>
      <c r="E37" s="66">
        <f t="shared" si="1"/>
        <v>25.708061002178638</v>
      </c>
      <c r="F37" s="65">
        <v>3991</v>
      </c>
      <c r="G37" s="66">
        <f t="shared" si="2"/>
        <v>31.153466973381526</v>
      </c>
      <c r="H37" s="66">
        <f t="shared" si="3"/>
        <v>-14.005602240896353</v>
      </c>
      <c r="I37" s="66">
        <f t="shared" si="4"/>
        <v>12.631348511383539</v>
      </c>
      <c r="J37" s="66">
        <f t="shared" si="5"/>
        <v>87.368651488616464</v>
      </c>
    </row>
    <row r="38" spans="1:14" x14ac:dyDescent="0.3">
      <c r="A38" s="165">
        <v>2021</v>
      </c>
      <c r="B38" s="54" t="s">
        <v>98</v>
      </c>
      <c r="C38" s="65">
        <v>541</v>
      </c>
      <c r="D38" s="66">
        <f t="shared" si="0"/>
        <v>-6.2391681109185466</v>
      </c>
      <c r="E38" s="66">
        <f t="shared" si="1"/>
        <v>5.048543689320395</v>
      </c>
      <c r="F38" s="65">
        <v>4225</v>
      </c>
      <c r="G38" s="66">
        <f t="shared" si="2"/>
        <v>5.8631921824104261</v>
      </c>
      <c r="H38" s="66">
        <f t="shared" si="3"/>
        <v>13.942826321467106</v>
      </c>
      <c r="I38" s="66">
        <f t="shared" si="4"/>
        <v>11.351237935375577</v>
      </c>
      <c r="J38" s="66">
        <f t="shared" si="5"/>
        <v>88.648762064624421</v>
      </c>
      <c r="K38" s="55"/>
      <c r="L38" s="55"/>
      <c r="M38" s="55"/>
      <c r="N38" s="55"/>
    </row>
    <row r="39" spans="1:14" x14ac:dyDescent="0.3">
      <c r="A39" s="165"/>
      <c r="B39" s="54" t="s">
        <v>99</v>
      </c>
      <c r="C39" s="65">
        <v>542</v>
      </c>
      <c r="D39" s="66">
        <f t="shared" si="0"/>
        <v>0.1848428835489857</v>
      </c>
      <c r="E39" s="66">
        <f t="shared" si="1"/>
        <v>104.52830188679245</v>
      </c>
      <c r="F39" s="65">
        <v>4961</v>
      </c>
      <c r="G39" s="66">
        <f t="shared" si="2"/>
        <v>17.420118343195256</v>
      </c>
      <c r="H39" s="66">
        <f t="shared" si="3"/>
        <v>154.14959016393445</v>
      </c>
      <c r="I39" s="66">
        <f t="shared" si="4"/>
        <v>9.8491731782663994</v>
      </c>
      <c r="J39" s="66">
        <f t="shared" si="5"/>
        <v>90.150826821733602</v>
      </c>
      <c r="K39" s="55"/>
      <c r="L39" s="55"/>
      <c r="M39" s="55"/>
      <c r="N39" s="55"/>
    </row>
    <row r="40" spans="1:14" x14ac:dyDescent="0.3">
      <c r="A40" s="165"/>
      <c r="B40" s="54" t="s">
        <v>100</v>
      </c>
      <c r="C40" s="65">
        <v>2030</v>
      </c>
      <c r="D40" s="66">
        <f t="shared" si="0"/>
        <v>274.5387453874539</v>
      </c>
      <c r="E40" s="66">
        <f t="shared" si="1"/>
        <v>350.1108647450111</v>
      </c>
      <c r="F40" s="65">
        <v>4428</v>
      </c>
      <c r="G40" s="66">
        <f t="shared" si="2"/>
        <v>-10.743801652892559</v>
      </c>
      <c r="H40" s="66">
        <f t="shared" si="3"/>
        <v>45.514295103516254</v>
      </c>
      <c r="I40" s="66">
        <f t="shared" si="4"/>
        <v>31.433880458346238</v>
      </c>
      <c r="J40" s="66">
        <f t="shared" si="5"/>
        <v>68.566119541653762</v>
      </c>
      <c r="K40" s="55"/>
      <c r="L40" s="55"/>
      <c r="M40" s="55"/>
      <c r="N40" s="55"/>
    </row>
    <row r="41" spans="1:14" x14ac:dyDescent="0.3">
      <c r="A41" s="165"/>
      <c r="B41" s="54" t="s">
        <v>101</v>
      </c>
      <c r="C41" s="65">
        <v>638</v>
      </c>
      <c r="D41" s="66">
        <f t="shared" si="0"/>
        <v>-68.571428571428569</v>
      </c>
      <c r="E41" s="66">
        <f t="shared" si="1"/>
        <v>10.571923743500866</v>
      </c>
      <c r="F41" s="65">
        <v>5784</v>
      </c>
      <c r="G41" s="66">
        <f t="shared" si="2"/>
        <v>30.62330623306233</v>
      </c>
      <c r="H41" s="66">
        <f t="shared" si="3"/>
        <v>44.926083688298668</v>
      </c>
      <c r="I41" s="66">
        <f t="shared" ref="I41:I46" si="6">100*(C41/SUM(C41,F41))</f>
        <v>9.9345998131423237</v>
      </c>
      <c r="J41" s="66">
        <f t="shared" si="5"/>
        <v>90.065400186857687</v>
      </c>
    </row>
    <row r="42" spans="1:14" x14ac:dyDescent="0.3">
      <c r="A42" s="165">
        <v>2022</v>
      </c>
      <c r="B42" s="54" t="s">
        <v>98</v>
      </c>
      <c r="C42" s="65">
        <v>859</v>
      </c>
      <c r="D42" s="66">
        <f t="shared" si="0"/>
        <v>34.639498432601876</v>
      </c>
      <c r="E42" s="66">
        <f t="shared" si="1"/>
        <v>58.780036968576695</v>
      </c>
      <c r="F42" s="65">
        <v>4637</v>
      </c>
      <c r="G42" s="66">
        <f t="shared" si="2"/>
        <v>-19.830567081604421</v>
      </c>
      <c r="H42" s="66">
        <f t="shared" si="3"/>
        <v>9.7514792899408231</v>
      </c>
      <c r="I42" s="66">
        <f t="shared" si="6"/>
        <v>15.629548762736537</v>
      </c>
      <c r="J42" s="66">
        <f t="shared" si="5"/>
        <v>84.370451237263467</v>
      </c>
      <c r="K42" s="55"/>
      <c r="L42" s="55"/>
      <c r="M42" s="55"/>
      <c r="N42" s="55"/>
    </row>
    <row r="43" spans="1:14" x14ac:dyDescent="0.3">
      <c r="A43" s="165"/>
      <c r="B43" s="54" t="s">
        <v>99</v>
      </c>
      <c r="C43" s="65">
        <v>911</v>
      </c>
      <c r="D43" s="66">
        <f t="shared" si="0"/>
        <v>6.0535506402793926</v>
      </c>
      <c r="E43" s="66">
        <f t="shared" si="1"/>
        <v>68.08118081180811</v>
      </c>
      <c r="F43" s="65">
        <v>4841</v>
      </c>
      <c r="G43" s="66">
        <f t="shared" si="2"/>
        <v>4.3993961613111976</v>
      </c>
      <c r="H43" s="66">
        <f t="shared" si="3"/>
        <v>-2.4188671638782466</v>
      </c>
      <c r="I43" s="66">
        <f t="shared" si="6"/>
        <v>15.837969401947149</v>
      </c>
      <c r="J43" s="66">
        <f t="shared" si="5"/>
        <v>84.162030598052851</v>
      </c>
      <c r="K43" s="55"/>
      <c r="L43" s="55"/>
      <c r="M43" s="55"/>
      <c r="N43" s="55"/>
    </row>
    <row r="44" spans="1:14" x14ac:dyDescent="0.3">
      <c r="A44" s="165"/>
      <c r="B44" s="54" t="s">
        <v>100</v>
      </c>
      <c r="C44" s="65">
        <v>897</v>
      </c>
      <c r="D44" s="66">
        <f t="shared" si="0"/>
        <v>-1.5367727771679496</v>
      </c>
      <c r="E44" s="66">
        <f t="shared" si="1"/>
        <v>-55.812807881773395</v>
      </c>
      <c r="F44" s="65">
        <v>4447</v>
      </c>
      <c r="G44" s="66">
        <f t="shared" si="2"/>
        <v>-8.1388142945672435</v>
      </c>
      <c r="H44" s="66">
        <f t="shared" si="3"/>
        <v>0.42908762420956759</v>
      </c>
      <c r="I44" s="66">
        <f t="shared" si="6"/>
        <v>16.78517964071856</v>
      </c>
      <c r="J44" s="66">
        <f t="shared" si="5"/>
        <v>83.214820359281433</v>
      </c>
      <c r="K44" s="55"/>
      <c r="L44" s="55"/>
      <c r="M44" s="55"/>
      <c r="N44" s="55"/>
    </row>
    <row r="45" spans="1:14" x14ac:dyDescent="0.3">
      <c r="A45" s="165"/>
      <c r="B45" s="54" t="s">
        <v>101</v>
      </c>
      <c r="C45" s="65">
        <v>758</v>
      </c>
      <c r="D45" s="66">
        <f t="shared" si="0"/>
        <v>-15.496098104793754</v>
      </c>
      <c r="E45" s="66">
        <f t="shared" si="1"/>
        <v>18.808777429467092</v>
      </c>
      <c r="F45" s="65">
        <v>3833</v>
      </c>
      <c r="G45" s="66">
        <f t="shared" si="2"/>
        <v>-13.807060939959525</v>
      </c>
      <c r="H45" s="66">
        <f t="shared" si="3"/>
        <v>-33.730982019363765</v>
      </c>
      <c r="I45" s="66">
        <f t="shared" si="6"/>
        <v>16.510564147244608</v>
      </c>
      <c r="J45" s="66">
        <f t="shared" si="5"/>
        <v>83.489435852755392</v>
      </c>
    </row>
    <row r="46" spans="1:14" x14ac:dyDescent="0.3">
      <c r="A46" s="146">
        <v>2023</v>
      </c>
      <c r="B46" s="54" t="s">
        <v>98</v>
      </c>
      <c r="C46" s="65">
        <v>981</v>
      </c>
      <c r="D46" s="66">
        <f t="shared" si="0"/>
        <v>29.419525065963057</v>
      </c>
      <c r="E46" s="66">
        <f t="shared" si="1"/>
        <v>14.202561117578583</v>
      </c>
      <c r="F46" s="65">
        <v>2725</v>
      </c>
      <c r="G46" s="66">
        <f t="shared" si="2"/>
        <v>-28.906861466214451</v>
      </c>
      <c r="H46" s="66">
        <f t="shared" si="3"/>
        <v>-41.233556178563724</v>
      </c>
      <c r="I46" s="66">
        <f t="shared" si="6"/>
        <v>26.47058823529412</v>
      </c>
      <c r="J46" s="66">
        <f t="shared" si="5"/>
        <v>73.529411764705884</v>
      </c>
    </row>
    <row r="47" spans="1:14" x14ac:dyDescent="0.3">
      <c r="A47" s="147"/>
      <c r="B47" s="54" t="s">
        <v>99</v>
      </c>
      <c r="C47" s="65">
        <v>1215</v>
      </c>
      <c r="D47" s="66">
        <f t="shared" si="0"/>
        <v>23.853211009174302</v>
      </c>
      <c r="E47" s="66">
        <f t="shared" si="1"/>
        <v>33.369923161361136</v>
      </c>
      <c r="F47" s="65">
        <v>2602</v>
      </c>
      <c r="G47" s="66">
        <f t="shared" si="2"/>
        <v>-4.5137614678899096</v>
      </c>
      <c r="H47" s="66">
        <f t="shared" si="3"/>
        <v>-46.250774633340221</v>
      </c>
      <c r="I47" s="66">
        <f t="shared" ref="I47:I52" si="7">100*(C47/SUM(C47,F47))</f>
        <v>31.831281110820015</v>
      </c>
      <c r="J47" s="66">
        <f t="shared" si="5"/>
        <v>68.168718889179985</v>
      </c>
    </row>
    <row r="48" spans="1:14" x14ac:dyDescent="0.3">
      <c r="A48" s="147"/>
      <c r="B48" s="54" t="s">
        <v>100</v>
      </c>
      <c r="C48" s="65">
        <v>1282</v>
      </c>
      <c r="D48" s="66">
        <f t="shared" si="0"/>
        <v>5.5144032921810693</v>
      </c>
      <c r="E48" s="66">
        <f t="shared" si="1"/>
        <v>42.920847268673356</v>
      </c>
      <c r="F48" s="65">
        <v>2973</v>
      </c>
      <c r="G48" s="66">
        <f t="shared" si="2"/>
        <v>14.258262874711768</v>
      </c>
      <c r="H48" s="66">
        <f t="shared" si="3"/>
        <v>-33.145941083876771</v>
      </c>
      <c r="I48" s="66">
        <f t="shared" si="7"/>
        <v>30.129259694477085</v>
      </c>
      <c r="J48" s="66">
        <f t="shared" si="5"/>
        <v>69.870740305522915</v>
      </c>
    </row>
    <row r="49" spans="1:14" x14ac:dyDescent="0.3">
      <c r="A49" s="148"/>
      <c r="B49" s="54" t="s">
        <v>101</v>
      </c>
      <c r="C49" s="65">
        <v>936</v>
      </c>
      <c r="D49" s="66">
        <f t="shared" si="0"/>
        <v>-26.989079563182528</v>
      </c>
      <c r="E49" s="66">
        <f t="shared" ref="E49:E54" si="8">100*(C49/C45-1)</f>
        <v>23.482849604221645</v>
      </c>
      <c r="F49" s="65">
        <v>2897</v>
      </c>
      <c r="G49" s="66">
        <f t="shared" si="2"/>
        <v>-2.5563403969054876</v>
      </c>
      <c r="H49" s="66">
        <f t="shared" si="3"/>
        <v>-24.419514740412207</v>
      </c>
      <c r="I49" s="66">
        <f t="shared" si="7"/>
        <v>24.419514740412211</v>
      </c>
      <c r="J49" s="66">
        <f t="shared" si="5"/>
        <v>75.580485259587789</v>
      </c>
    </row>
    <row r="50" spans="1:14" x14ac:dyDescent="0.3">
      <c r="A50" s="165">
        <v>2024</v>
      </c>
      <c r="B50" s="54" t="s">
        <v>98</v>
      </c>
      <c r="C50" s="65">
        <v>1032</v>
      </c>
      <c r="D50" s="66">
        <f t="shared" ref="D50" si="9">100*(C50/C49-1)</f>
        <v>10.256410256410264</v>
      </c>
      <c r="E50" s="66">
        <f t="shared" si="8"/>
        <v>5.1987767584097844</v>
      </c>
      <c r="F50" s="65">
        <v>2139</v>
      </c>
      <c r="G50" s="66">
        <f t="shared" ref="G50" si="10">100*(F50/F49-1)</f>
        <v>-26.164998274076634</v>
      </c>
      <c r="H50" s="66">
        <f t="shared" ref="H50" si="11">100*(F50/F46-1)</f>
        <v>-21.504587155963307</v>
      </c>
      <c r="I50" s="66">
        <f t="shared" si="7"/>
        <v>32.544938505203405</v>
      </c>
      <c r="J50" s="66">
        <f t="shared" ref="J50" si="12">100*(F50/SUM(C50,F50))</f>
        <v>67.455061494796595</v>
      </c>
      <c r="K50" s="55"/>
      <c r="L50" s="55"/>
      <c r="M50" s="55"/>
      <c r="N50" s="59"/>
    </row>
    <row r="51" spans="1:14" x14ac:dyDescent="0.3">
      <c r="A51" s="165"/>
      <c r="B51" s="54" t="s">
        <v>99</v>
      </c>
      <c r="C51" s="101">
        <v>1388</v>
      </c>
      <c r="D51" s="66">
        <f t="shared" ref="D51" si="13">100*(C51/C50-1)</f>
        <v>34.496124031007746</v>
      </c>
      <c r="E51" s="66">
        <f t="shared" si="8"/>
        <v>14.238683127572017</v>
      </c>
      <c r="F51" s="101">
        <v>2933</v>
      </c>
      <c r="G51" s="66">
        <f t="shared" ref="G51" si="14">100*(F51/F50-1)</f>
        <v>37.120149602618049</v>
      </c>
      <c r="H51" s="66">
        <f t="shared" ref="H51" si="15">100*(F51/F47-1)</f>
        <v>12.720983858570323</v>
      </c>
      <c r="I51" s="66">
        <f t="shared" si="7"/>
        <v>32.122193936588751</v>
      </c>
      <c r="J51" s="66">
        <f t="shared" ref="J51" si="16">100*(F51/SUM(C51,F51))</f>
        <v>67.877806063411256</v>
      </c>
      <c r="K51" s="55"/>
      <c r="L51" s="55"/>
      <c r="M51" s="55"/>
      <c r="N51" s="59"/>
    </row>
    <row r="52" spans="1:14" x14ac:dyDescent="0.3">
      <c r="A52" s="165"/>
      <c r="B52" s="54" t="s">
        <v>100</v>
      </c>
      <c r="C52" s="101">
        <v>1356</v>
      </c>
      <c r="D52" s="66">
        <f t="shared" ref="D52" si="17">100*(C52/C51-1)</f>
        <v>-2.3054755043227626</v>
      </c>
      <c r="E52" s="66">
        <f t="shared" si="8"/>
        <v>5.7722308892355745</v>
      </c>
      <c r="F52" s="101">
        <v>2964</v>
      </c>
      <c r="G52" s="66">
        <f t="shared" ref="G52" si="18">100*(F52/F51-1)</f>
        <v>1.0569382884418665</v>
      </c>
      <c r="H52" s="66">
        <f t="shared" ref="H52" si="19">100*(F52/F48-1)</f>
        <v>-0.30272452068617062</v>
      </c>
      <c r="I52" s="66">
        <f t="shared" si="7"/>
        <v>31.388888888888889</v>
      </c>
      <c r="J52" s="66">
        <f t="shared" ref="J52:J53" si="20">100*(F52/SUM(C52,F52))</f>
        <v>68.611111111111114</v>
      </c>
      <c r="K52" s="55"/>
      <c r="L52" s="55"/>
      <c r="M52" s="55"/>
      <c r="N52" s="59"/>
    </row>
    <row r="53" spans="1:14" x14ac:dyDescent="0.3">
      <c r="A53" s="165"/>
      <c r="B53" s="54" t="s">
        <v>101</v>
      </c>
      <c r="C53" s="65">
        <v>1458</v>
      </c>
      <c r="D53" s="66">
        <f t="shared" ref="D53" si="21">100*(C53/C52-1)</f>
        <v>7.5221238938053103</v>
      </c>
      <c r="E53" s="66">
        <f t="shared" si="8"/>
        <v>55.769230769230774</v>
      </c>
      <c r="F53" s="65">
        <v>3549</v>
      </c>
      <c r="G53" s="66">
        <f t="shared" ref="G53" si="22">100*(F53/F52-1)</f>
        <v>19.736842105263165</v>
      </c>
      <c r="H53" s="66">
        <f t="shared" ref="H53" si="23">100*(F53/F49-1)</f>
        <v>22.506040731791501</v>
      </c>
      <c r="I53" s="66">
        <f t="shared" ref="I53" si="24">100*(C53/SUM(C53,F53))</f>
        <v>29.119233073696826</v>
      </c>
      <c r="J53" s="66">
        <f t="shared" si="20"/>
        <v>70.880766926303167</v>
      </c>
    </row>
    <row r="54" spans="1:14" x14ac:dyDescent="0.3">
      <c r="A54" s="165">
        <v>2025</v>
      </c>
      <c r="B54" s="54" t="s">
        <v>98</v>
      </c>
      <c r="C54" s="65">
        <v>1649</v>
      </c>
      <c r="D54" s="66">
        <f t="shared" ref="D54" si="25">100*(C54/C53-1)</f>
        <v>13.100137174211257</v>
      </c>
      <c r="E54" s="66">
        <f t="shared" si="8"/>
        <v>59.786821705426348</v>
      </c>
      <c r="F54" s="65">
        <v>3178</v>
      </c>
      <c r="G54" s="66">
        <f t="shared" ref="G54:G55" si="26">100*(F54/F53-1)</f>
        <v>-10.453648915187374</v>
      </c>
      <c r="H54" s="66">
        <f t="shared" ref="H54:H55" si="27">100*(F54/F50-1)</f>
        <v>48.574100046750821</v>
      </c>
      <c r="I54" s="66">
        <f t="shared" ref="I54:I55" si="28">100*(C54/SUM(C54,F54))</f>
        <v>34.162005386368342</v>
      </c>
      <c r="J54" s="78">
        <f t="shared" ref="J54:J55" si="29">100*(F54/SUM(C54,F54))</f>
        <v>65.837994613631651</v>
      </c>
    </row>
    <row r="55" spans="1:14" x14ac:dyDescent="0.3">
      <c r="A55" s="165"/>
      <c r="B55" s="122" t="s">
        <v>99</v>
      </c>
      <c r="C55" s="118">
        <v>1617</v>
      </c>
      <c r="D55" s="119">
        <f>100*(C55/C54-1)</f>
        <v>-1.9405700424499739</v>
      </c>
      <c r="E55" s="119">
        <f>100*(C55/C51-1)</f>
        <v>16.498559077809794</v>
      </c>
      <c r="F55" s="118">
        <v>3444</v>
      </c>
      <c r="G55" s="119">
        <f t="shared" si="26"/>
        <v>8.3700440528634346</v>
      </c>
      <c r="H55" s="119">
        <f t="shared" si="27"/>
        <v>17.422434367541761</v>
      </c>
      <c r="I55" s="119">
        <f t="shared" si="28"/>
        <v>31.950207468879665</v>
      </c>
      <c r="J55" s="116">
        <f t="shared" si="29"/>
        <v>68.049792531120332</v>
      </c>
      <c r="K55" s="55"/>
      <c r="L55" s="55"/>
      <c r="M55" s="55"/>
      <c r="N55" s="59"/>
    </row>
    <row r="56" spans="1:14" x14ac:dyDescent="0.3">
      <c r="A56" s="165"/>
      <c r="B56" s="54" t="s">
        <v>100</v>
      </c>
      <c r="C56" s="114">
        <v>1651</v>
      </c>
      <c r="D56" s="116">
        <f>100*(C56/C55-1)</f>
        <v>2.1026592455163806</v>
      </c>
      <c r="E56" s="116">
        <f>100*(C56/C52-1)</f>
        <v>21.755162241887916</v>
      </c>
      <c r="F56" s="114">
        <v>3521</v>
      </c>
      <c r="G56" s="116">
        <f t="shared" ref="G56" si="30">100*(F56/F55-1)</f>
        <v>2.2357723577235866</v>
      </c>
      <c r="H56" s="116">
        <f t="shared" ref="H56" si="31">100*(F56/F52-1)</f>
        <v>18.792172739541169</v>
      </c>
      <c r="I56" s="116">
        <f t="shared" ref="I56" si="32">100*(C56/SUM(C56,F56))</f>
        <v>31.921887084300078</v>
      </c>
      <c r="J56" s="116">
        <f t="shared" ref="J56" si="33">100*(F56/SUM(C56,F56))</f>
        <v>68.078112915699919</v>
      </c>
      <c r="K56" s="55"/>
      <c r="L56" s="55"/>
      <c r="M56" s="55"/>
      <c r="N56" s="59"/>
    </row>
    <row r="57" spans="1:14" x14ac:dyDescent="0.3">
      <c r="A57" s="70"/>
      <c r="B57" s="70"/>
      <c r="C57" s="91"/>
      <c r="D57" s="91"/>
      <c r="E57" s="91"/>
      <c r="F57" s="91"/>
      <c r="G57" s="69"/>
      <c r="H57" s="91"/>
      <c r="I57" s="91"/>
      <c r="J57" s="91"/>
      <c r="K57" s="55"/>
      <c r="L57" s="55"/>
      <c r="M57" s="55"/>
      <c r="N57" s="59"/>
    </row>
    <row r="58" spans="1:14" x14ac:dyDescent="0.3">
      <c r="A58" s="17" t="s">
        <v>102</v>
      </c>
      <c r="C58" s="55"/>
      <c r="D58" s="92"/>
      <c r="E58" s="69"/>
      <c r="F58" s="91"/>
      <c r="G58" s="91"/>
      <c r="H58" s="91"/>
      <c r="I58" s="91"/>
      <c r="J58" s="91"/>
      <c r="L58" s="55"/>
      <c r="M58" s="83"/>
      <c r="N58" s="55"/>
    </row>
    <row r="59" spans="1:14" x14ac:dyDescent="0.3">
      <c r="A59" s="164" t="s">
        <v>103</v>
      </c>
      <c r="B59" s="164"/>
      <c r="C59" s="164"/>
      <c r="D59" s="164"/>
      <c r="E59" s="164"/>
      <c r="F59" s="164"/>
      <c r="G59" s="164"/>
      <c r="H59" s="164"/>
      <c r="I59" s="69"/>
      <c r="M59" s="55"/>
      <c r="N59" s="56"/>
    </row>
    <row r="60" spans="1:14" x14ac:dyDescent="0.3">
      <c r="A60" s="164"/>
      <c r="B60" s="164"/>
      <c r="C60" s="164"/>
      <c r="D60" s="164"/>
      <c r="E60" s="164"/>
      <c r="F60" s="164"/>
      <c r="G60" s="164"/>
      <c r="H60" s="164"/>
      <c r="M60" s="60"/>
    </row>
    <row r="61" spans="1:14" x14ac:dyDescent="0.3">
      <c r="A61" s="17" t="s">
        <v>116</v>
      </c>
    </row>
    <row r="64" spans="1:14" x14ac:dyDescent="0.3">
      <c r="C64" s="55"/>
      <c r="F64" s="55"/>
    </row>
    <row r="65" spans="3:6" x14ac:dyDescent="0.3">
      <c r="C65" s="112"/>
      <c r="F65" s="112"/>
    </row>
  </sheetData>
  <autoFilter ref="B1:B13" xr:uid="{00000000-0009-0000-0000-000006000000}"/>
  <mergeCells count="30">
    <mergeCell ref="J11:J13"/>
    <mergeCell ref="C12:C13"/>
    <mergeCell ref="D12:E12"/>
    <mergeCell ref="F12:F13"/>
    <mergeCell ref="G12:H12"/>
    <mergeCell ref="A14:A17"/>
    <mergeCell ref="A38:A41"/>
    <mergeCell ref="A42:A45"/>
    <mergeCell ref="A2:H2"/>
    <mergeCell ref="A3:H3"/>
    <mergeCell ref="A4:H4"/>
    <mergeCell ref="A5:H5"/>
    <mergeCell ref="A8:J8"/>
    <mergeCell ref="A7:J7"/>
    <mergeCell ref="A9:J9"/>
    <mergeCell ref="G10:J10"/>
    <mergeCell ref="A11:A13"/>
    <mergeCell ref="B11:B13"/>
    <mergeCell ref="C11:E11"/>
    <mergeCell ref="F11:H11"/>
    <mergeCell ref="I11:I13"/>
    <mergeCell ref="A59:H60"/>
    <mergeCell ref="A34:A37"/>
    <mergeCell ref="A30:A33"/>
    <mergeCell ref="A18:A21"/>
    <mergeCell ref="A22:A25"/>
    <mergeCell ref="A26:A29"/>
    <mergeCell ref="A46:A49"/>
    <mergeCell ref="A50:A53"/>
    <mergeCell ref="A54:A5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J60"/>
  <sheetViews>
    <sheetView showGridLines="0" zoomScale="85" zoomScaleNormal="85" workbookViewId="0">
      <pane xSplit="2" ySplit="13" topLeftCell="C32" activePane="bottomRight" state="frozen"/>
      <selection activeCell="A44" sqref="A44:A46"/>
      <selection pane="topRight" activeCell="A44" sqref="A44:A46"/>
      <selection pane="bottomLeft" activeCell="A44" sqref="A44:A46"/>
      <selection pane="bottomRight" activeCell="F41" sqref="F14:F41"/>
    </sheetView>
  </sheetViews>
  <sheetFormatPr baseColWidth="10" defaultColWidth="11.453125" defaultRowHeight="14" x14ac:dyDescent="0.3"/>
  <cols>
    <col min="1" max="2" width="11.7265625" style="17" customWidth="1"/>
    <col min="3" max="3" width="17.81640625" style="17" customWidth="1"/>
    <col min="4" max="5" width="10.7265625" style="17" customWidth="1"/>
    <col min="6" max="6" width="17.7265625" style="17" customWidth="1"/>
    <col min="7" max="8" width="10.7265625" style="17" customWidth="1"/>
    <col min="9" max="9" width="12.26953125" style="17" customWidth="1"/>
    <col min="10" max="10" width="13.1796875" style="17" bestFit="1" customWidth="1"/>
    <col min="11" max="16384" width="11.453125" style="17"/>
  </cols>
  <sheetData>
    <row r="1" spans="1:9" s="12" customFormat="1" ht="13" x14ac:dyDescent="0.3">
      <c r="A1" s="9"/>
      <c r="B1" s="10"/>
      <c r="C1" s="10"/>
      <c r="D1" s="10"/>
      <c r="E1" s="10"/>
      <c r="F1" s="10"/>
      <c r="G1" s="10"/>
      <c r="H1" s="10"/>
      <c r="I1" s="11"/>
    </row>
    <row r="2" spans="1:9" s="12" customFormat="1" x14ac:dyDescent="0.3">
      <c r="A2" s="155" t="s">
        <v>82</v>
      </c>
      <c r="B2" s="156"/>
      <c r="C2" s="156"/>
      <c r="D2" s="156"/>
      <c r="E2" s="156"/>
      <c r="F2" s="156"/>
      <c r="G2" s="156"/>
      <c r="H2" s="156"/>
      <c r="I2" s="13"/>
    </row>
    <row r="3" spans="1:9" s="12" customFormat="1" x14ac:dyDescent="0.3">
      <c r="A3" s="155" t="s">
        <v>83</v>
      </c>
      <c r="B3" s="156"/>
      <c r="C3" s="156"/>
      <c r="D3" s="156"/>
      <c r="E3" s="156"/>
      <c r="F3" s="156"/>
      <c r="G3" s="156"/>
      <c r="H3" s="156"/>
      <c r="I3" s="13"/>
    </row>
    <row r="4" spans="1:9" s="12" customFormat="1" x14ac:dyDescent="0.3">
      <c r="A4" s="155" t="s">
        <v>84</v>
      </c>
      <c r="B4" s="156"/>
      <c r="C4" s="156"/>
      <c r="D4" s="156"/>
      <c r="E4" s="156"/>
      <c r="F4" s="156"/>
      <c r="G4" s="156"/>
      <c r="H4" s="156"/>
      <c r="I4" s="13"/>
    </row>
    <row r="5" spans="1:9" s="12" customFormat="1" x14ac:dyDescent="0.3">
      <c r="A5" s="155" t="s">
        <v>85</v>
      </c>
      <c r="B5" s="156"/>
      <c r="C5" s="156"/>
      <c r="D5" s="156"/>
      <c r="E5" s="156"/>
      <c r="F5" s="156"/>
      <c r="G5" s="156"/>
      <c r="H5" s="156"/>
      <c r="I5" s="13"/>
    </row>
    <row r="6" spans="1:9" s="12" customFormat="1" x14ac:dyDescent="0.3">
      <c r="A6" s="14"/>
      <c r="B6" s="15"/>
      <c r="C6" s="15"/>
      <c r="D6" s="15"/>
      <c r="E6" s="15"/>
      <c r="F6" s="15"/>
      <c r="G6" s="15"/>
      <c r="H6" s="15"/>
      <c r="I6" s="13"/>
    </row>
    <row r="7" spans="1:9" s="12" customFormat="1" x14ac:dyDescent="0.3">
      <c r="A7" s="152" t="s">
        <v>86</v>
      </c>
      <c r="B7" s="153"/>
      <c r="C7" s="153"/>
      <c r="D7" s="153"/>
      <c r="E7" s="153"/>
      <c r="F7" s="153"/>
      <c r="G7" s="153"/>
      <c r="H7" s="153"/>
      <c r="I7" s="13"/>
    </row>
    <row r="8" spans="1:9" x14ac:dyDescent="0.3">
      <c r="A8" s="152" t="s">
        <v>117</v>
      </c>
      <c r="B8" s="167"/>
      <c r="C8" s="167"/>
      <c r="D8" s="167"/>
      <c r="E8" s="167"/>
      <c r="F8" s="167"/>
      <c r="G8" s="167"/>
      <c r="H8" s="167"/>
      <c r="I8" s="166"/>
    </row>
    <row r="9" spans="1:9" x14ac:dyDescent="0.3">
      <c r="A9" s="155" t="s">
        <v>126</v>
      </c>
      <c r="B9" s="156"/>
      <c r="C9" s="156"/>
      <c r="D9" s="156"/>
      <c r="E9" s="156"/>
      <c r="F9" s="156"/>
      <c r="G9" s="156"/>
      <c r="H9" s="156"/>
      <c r="I9" s="16"/>
    </row>
    <row r="10" spans="1:9" x14ac:dyDescent="0.3">
      <c r="A10" s="18"/>
      <c r="B10" s="19"/>
      <c r="C10" s="19"/>
      <c r="D10" s="19"/>
      <c r="E10" s="19"/>
      <c r="F10" s="19"/>
      <c r="G10" s="159" t="s">
        <v>118</v>
      </c>
      <c r="H10" s="159"/>
      <c r="I10" s="160"/>
    </row>
    <row r="11" spans="1:9" ht="15" customHeight="1" x14ac:dyDescent="0.3">
      <c r="A11" s="157" t="s">
        <v>89</v>
      </c>
      <c r="B11" s="157" t="s">
        <v>90</v>
      </c>
      <c r="C11" s="161" t="s">
        <v>91</v>
      </c>
      <c r="D11" s="154"/>
      <c r="E11" s="163"/>
      <c r="F11" s="161" t="s">
        <v>92</v>
      </c>
      <c r="G11" s="154"/>
      <c r="H11" s="154"/>
      <c r="I11" s="158" t="s">
        <v>93</v>
      </c>
    </row>
    <row r="12" spans="1:9" ht="15" customHeight="1" x14ac:dyDescent="0.3">
      <c r="A12" s="157"/>
      <c r="B12" s="157"/>
      <c r="C12" s="157" t="s">
        <v>17</v>
      </c>
      <c r="D12" s="154" t="s">
        <v>95</v>
      </c>
      <c r="E12" s="154"/>
      <c r="F12" s="157" t="s">
        <v>17</v>
      </c>
      <c r="G12" s="154" t="s">
        <v>95</v>
      </c>
      <c r="H12" s="154"/>
      <c r="I12" s="162"/>
    </row>
    <row r="13" spans="1:9" x14ac:dyDescent="0.3">
      <c r="A13" s="158"/>
      <c r="B13" s="158"/>
      <c r="C13" s="158"/>
      <c r="D13" s="48" t="s">
        <v>96</v>
      </c>
      <c r="E13" s="49" t="s">
        <v>97</v>
      </c>
      <c r="F13" s="158"/>
      <c r="G13" s="48" t="s">
        <v>96</v>
      </c>
      <c r="H13" s="49" t="s">
        <v>97</v>
      </c>
      <c r="I13" s="162"/>
    </row>
    <row r="14" spans="1:9" x14ac:dyDescent="0.3">
      <c r="A14" s="165">
        <v>2015</v>
      </c>
      <c r="B14" s="54" t="s">
        <v>98</v>
      </c>
      <c r="C14" s="51">
        <v>3249371</v>
      </c>
      <c r="D14" s="52"/>
      <c r="E14" s="52"/>
      <c r="F14" s="67">
        <v>1082124</v>
      </c>
      <c r="G14" s="52"/>
      <c r="H14" s="52"/>
      <c r="I14" s="52">
        <v>44.101539278228131</v>
      </c>
    </row>
    <row r="15" spans="1:9" x14ac:dyDescent="0.3">
      <c r="A15" s="165"/>
      <c r="B15" s="54" t="s">
        <v>99</v>
      </c>
      <c r="C15" s="51">
        <v>3308686</v>
      </c>
      <c r="D15" s="52">
        <v>0.59129590610528737</v>
      </c>
      <c r="E15" s="52"/>
      <c r="F15" s="67">
        <v>1059240</v>
      </c>
      <c r="G15" s="52">
        <v>-3.6005750532027321</v>
      </c>
      <c r="H15" s="52"/>
      <c r="I15" s="52">
        <v>42.263726571910595</v>
      </c>
    </row>
    <row r="16" spans="1:9" x14ac:dyDescent="0.3">
      <c r="A16" s="165"/>
      <c r="B16" s="54" t="s">
        <v>100</v>
      </c>
      <c r="C16" s="51">
        <v>3715669</v>
      </c>
      <c r="D16" s="52">
        <v>7.6615872860962781</v>
      </c>
      <c r="E16" s="52"/>
      <c r="F16" s="67">
        <v>1162634</v>
      </c>
      <c r="G16" s="52">
        <v>9.0466502816421155</v>
      </c>
      <c r="H16" s="52"/>
      <c r="I16" s="52">
        <v>42.807448109036592</v>
      </c>
    </row>
    <row r="17" spans="1:10" x14ac:dyDescent="0.3">
      <c r="A17" s="165"/>
      <c r="B17" s="54" t="s">
        <v>101</v>
      </c>
      <c r="C17" s="51">
        <v>3801240</v>
      </c>
      <c r="D17" s="52">
        <v>1.5353572826966939</v>
      </c>
      <c r="E17" s="52"/>
      <c r="F17" s="67">
        <v>1168422</v>
      </c>
      <c r="G17" s="52">
        <v>-5.5684636726368808E-2</v>
      </c>
      <c r="H17" s="52"/>
      <c r="I17" s="52">
        <v>42.13666261886123</v>
      </c>
    </row>
    <row r="18" spans="1:10" x14ac:dyDescent="0.3">
      <c r="A18" s="165">
        <v>2016</v>
      </c>
      <c r="B18" s="54" t="s">
        <v>98</v>
      </c>
      <c r="C18" s="51">
        <v>3215215</v>
      </c>
      <c r="D18" s="52">
        <v>-10.193525881017663</v>
      </c>
      <c r="E18" s="52">
        <v>-1.2479479623243179</v>
      </c>
      <c r="F18" s="67">
        <v>1055027</v>
      </c>
      <c r="G18" s="52">
        <v>-8.7140079767563634</v>
      </c>
      <c r="H18" s="52">
        <v>-4.0932864084423528</v>
      </c>
      <c r="I18" s="52">
        <v>42.830843605054135</v>
      </c>
    </row>
    <row r="19" spans="1:10" x14ac:dyDescent="0.3">
      <c r="A19" s="165"/>
      <c r="B19" s="54" t="s">
        <v>99</v>
      </c>
      <c r="C19" s="51">
        <v>3721332</v>
      </c>
      <c r="D19" s="52">
        <v>14.171799075292</v>
      </c>
      <c r="E19" s="52">
        <v>12.084244883795961</v>
      </c>
      <c r="F19" s="67">
        <v>1194767</v>
      </c>
      <c r="G19" s="52">
        <v>14.693013090113524</v>
      </c>
      <c r="H19" s="52">
        <v>14.106800569164008</v>
      </c>
      <c r="I19" s="52">
        <v>43.026373815967794</v>
      </c>
    </row>
    <row r="20" spans="1:10" x14ac:dyDescent="0.3">
      <c r="A20" s="165"/>
      <c r="B20" s="54" t="s">
        <v>100</v>
      </c>
      <c r="C20" s="51">
        <v>3619027</v>
      </c>
      <c r="D20" s="52">
        <v>-4.4797514268046541</v>
      </c>
      <c r="E20" s="52">
        <v>-0.5558509555642388</v>
      </c>
      <c r="F20" s="67">
        <v>1129557</v>
      </c>
      <c r="G20" s="52">
        <v>-6.9816922640188892</v>
      </c>
      <c r="H20" s="52">
        <v>-2.6653137652814252</v>
      </c>
      <c r="I20" s="52">
        <v>41.899393481060841</v>
      </c>
    </row>
    <row r="21" spans="1:10" x14ac:dyDescent="0.3">
      <c r="A21" s="165"/>
      <c r="B21" s="54" t="s">
        <v>101</v>
      </c>
      <c r="C21" s="51">
        <v>4079416</v>
      </c>
      <c r="D21" s="52">
        <v>12.854850716664686</v>
      </c>
      <c r="E21" s="52">
        <v>10.530507750211001</v>
      </c>
      <c r="F21" s="67">
        <v>1211428</v>
      </c>
      <c r="G21" s="52">
        <v>7.9676242870222183</v>
      </c>
      <c r="H21" s="52">
        <v>5.1484998950426757</v>
      </c>
      <c r="I21" s="52">
        <v>40.084922752454474</v>
      </c>
    </row>
    <row r="22" spans="1:10" x14ac:dyDescent="0.3">
      <c r="A22" s="165">
        <v>2017</v>
      </c>
      <c r="B22" s="54" t="s">
        <v>98</v>
      </c>
      <c r="C22" s="51">
        <v>3365741</v>
      </c>
      <c r="D22" s="52">
        <v>-20.334119239621643</v>
      </c>
      <c r="E22" s="52">
        <v>-1.9501618653218031</v>
      </c>
      <c r="F22" s="67">
        <v>963544</v>
      </c>
      <c r="G22" s="52">
        <v>-20.860134204145908</v>
      </c>
      <c r="H22" s="52">
        <v>-8.8421127284215117</v>
      </c>
      <c r="I22" s="52">
        <v>39.820251490198416</v>
      </c>
    </row>
    <row r="23" spans="1:10" x14ac:dyDescent="0.3">
      <c r="A23" s="165"/>
      <c r="B23" s="54" t="s">
        <v>99</v>
      </c>
      <c r="C23" s="51">
        <v>3776676</v>
      </c>
      <c r="D23" s="52">
        <v>17.687396059276537</v>
      </c>
      <c r="E23" s="52">
        <v>1.0690050219331653</v>
      </c>
      <c r="F23" s="67">
        <v>1109435</v>
      </c>
      <c r="G23" s="52">
        <v>17.044129764162676</v>
      </c>
      <c r="H23" s="52">
        <v>-6.97344764620847</v>
      </c>
      <c r="I23" s="52">
        <v>39.602598398157014</v>
      </c>
    </row>
    <row r="24" spans="1:10" x14ac:dyDescent="0.3">
      <c r="A24" s="165"/>
      <c r="B24" s="54" t="s">
        <v>100</v>
      </c>
      <c r="C24" s="51">
        <v>4162598</v>
      </c>
      <c r="D24" s="52">
        <v>11.101024753543442</v>
      </c>
      <c r="E24" s="52">
        <v>17.554866077984869</v>
      </c>
      <c r="F24" s="67">
        <v>1138239</v>
      </c>
      <c r="G24" s="52">
        <v>5.1408406022170681</v>
      </c>
      <c r="H24" s="52">
        <v>5.1501596929222444</v>
      </c>
      <c r="I24" s="52">
        <v>37.478056524239598</v>
      </c>
    </row>
    <row r="25" spans="1:10" x14ac:dyDescent="0.3">
      <c r="A25" s="165"/>
      <c r="B25" s="54" t="s">
        <v>101</v>
      </c>
      <c r="C25" s="51">
        <v>4829734</v>
      </c>
      <c r="D25" s="52">
        <v>14.905983200541641</v>
      </c>
      <c r="E25" s="52">
        <v>19.691421156647152</v>
      </c>
      <c r="F25" s="67">
        <v>1304408</v>
      </c>
      <c r="G25" s="52">
        <v>13.571193207506681</v>
      </c>
      <c r="H25" s="52">
        <v>10.607500916554798</v>
      </c>
      <c r="I25" s="52">
        <v>37.042697690751822</v>
      </c>
    </row>
    <row r="26" spans="1:10" x14ac:dyDescent="0.3">
      <c r="A26" s="165">
        <v>2018</v>
      </c>
      <c r="B26" s="54" t="s">
        <v>98</v>
      </c>
      <c r="C26" s="51">
        <v>3941179</v>
      </c>
      <c r="D26" s="52">
        <f t="shared" ref="D26:D49" si="0">100*(C26/C25-1)</f>
        <v>-18.397597051928738</v>
      </c>
      <c r="E26" s="52">
        <f t="shared" ref="E26:E49" si="1">100*(C26/C22-1)</f>
        <v>17.096918628022785</v>
      </c>
      <c r="F26" s="67">
        <v>1073502</v>
      </c>
      <c r="G26" s="52">
        <f t="shared" ref="G26:G41" si="2">100*(F26/F25-1)</f>
        <v>-17.701976682142394</v>
      </c>
      <c r="H26" s="52">
        <f t="shared" ref="H26:H41" si="3">100*(F26/F22-1)</f>
        <v>11.411829662163854</v>
      </c>
      <c r="I26" s="52">
        <f t="shared" ref="I26:I41" si="4">100*(F26/C26)</f>
        <v>27.238092966597051</v>
      </c>
      <c r="J26" s="55"/>
    </row>
    <row r="27" spans="1:10" x14ac:dyDescent="0.3">
      <c r="A27" s="165"/>
      <c r="B27" s="54" t="s">
        <v>99</v>
      </c>
      <c r="C27" s="51">
        <v>4516221</v>
      </c>
      <c r="D27" s="52">
        <f t="shared" si="0"/>
        <v>14.590608546325857</v>
      </c>
      <c r="E27" s="52">
        <f t="shared" si="1"/>
        <v>19.581902180647749</v>
      </c>
      <c r="F27" s="67">
        <v>1218085</v>
      </c>
      <c r="G27" s="52">
        <f t="shared" si="2"/>
        <v>13.468349383606171</v>
      </c>
      <c r="H27" s="52">
        <f t="shared" si="3"/>
        <v>9.7932731525506291</v>
      </c>
      <c r="I27" s="52">
        <f t="shared" si="4"/>
        <v>26.971332890928057</v>
      </c>
    </row>
    <row r="28" spans="1:10" x14ac:dyDescent="0.3">
      <c r="A28" s="165"/>
      <c r="B28" s="54" t="s">
        <v>100</v>
      </c>
      <c r="C28" s="51">
        <v>4690246</v>
      </c>
      <c r="D28" s="52">
        <f t="shared" si="0"/>
        <v>3.8533322439269435</v>
      </c>
      <c r="E28" s="52">
        <f t="shared" si="1"/>
        <v>12.675929791923224</v>
      </c>
      <c r="F28" s="67">
        <v>1176335</v>
      </c>
      <c r="G28" s="52">
        <f t="shared" si="2"/>
        <v>-3.427511216376522</v>
      </c>
      <c r="H28" s="52">
        <f t="shared" si="3"/>
        <v>3.3469245035532946</v>
      </c>
      <c r="I28" s="52">
        <f t="shared" si="4"/>
        <v>25.080454202188967</v>
      </c>
    </row>
    <row r="29" spans="1:10" x14ac:dyDescent="0.3">
      <c r="A29" s="165"/>
      <c r="B29" s="54" t="s">
        <v>101</v>
      </c>
      <c r="C29" s="51">
        <v>5137737</v>
      </c>
      <c r="D29" s="52">
        <f t="shared" si="0"/>
        <v>9.540885488735551</v>
      </c>
      <c r="E29" s="52">
        <f t="shared" si="1"/>
        <v>6.3772249154922411</v>
      </c>
      <c r="F29" s="67">
        <v>1334429</v>
      </c>
      <c r="G29" s="52">
        <f t="shared" si="2"/>
        <v>13.439538906859006</v>
      </c>
      <c r="H29" s="52">
        <f t="shared" si="3"/>
        <v>2.3015038239569297</v>
      </c>
      <c r="I29" s="52">
        <f t="shared" si="4"/>
        <v>25.973088930009457</v>
      </c>
    </row>
    <row r="30" spans="1:10" x14ac:dyDescent="0.3">
      <c r="A30" s="146">
        <v>2019</v>
      </c>
      <c r="B30" s="54" t="s">
        <v>98</v>
      </c>
      <c r="C30" s="51">
        <v>4070538</v>
      </c>
      <c r="D30" s="52">
        <f t="shared" si="0"/>
        <v>-20.771771696371378</v>
      </c>
      <c r="E30" s="52">
        <f t="shared" si="1"/>
        <v>3.2822411770691007</v>
      </c>
      <c r="F30" s="67">
        <v>1036354</v>
      </c>
      <c r="G30" s="52">
        <f t="shared" si="2"/>
        <v>-22.337269348912535</v>
      </c>
      <c r="H30" s="52">
        <f t="shared" si="3"/>
        <v>-3.4604500038192709</v>
      </c>
      <c r="I30" s="52">
        <f t="shared" si="4"/>
        <v>25.459877785196944</v>
      </c>
      <c r="J30" s="55"/>
    </row>
    <row r="31" spans="1:10" x14ac:dyDescent="0.3">
      <c r="A31" s="147"/>
      <c r="B31" s="54" t="s">
        <v>99</v>
      </c>
      <c r="C31" s="51">
        <v>4772158</v>
      </c>
      <c r="D31" s="52">
        <f t="shared" si="0"/>
        <v>17.236542196633465</v>
      </c>
      <c r="E31" s="52">
        <f t="shared" si="1"/>
        <v>5.6670610229216045</v>
      </c>
      <c r="F31" s="67">
        <v>1218329</v>
      </c>
      <c r="G31" s="52">
        <f t="shared" si="2"/>
        <v>17.559154497401465</v>
      </c>
      <c r="H31" s="52">
        <f t="shared" si="3"/>
        <v>2.0031442797496801E-2</v>
      </c>
      <c r="I31" s="52">
        <f t="shared" si="4"/>
        <v>25.529938447134398</v>
      </c>
    </row>
    <row r="32" spans="1:10" x14ac:dyDescent="0.3">
      <c r="A32" s="147"/>
      <c r="B32" s="54" t="s">
        <v>100</v>
      </c>
      <c r="C32" s="51">
        <v>5414330</v>
      </c>
      <c r="D32" s="52">
        <f t="shared" si="0"/>
        <v>13.456637437402531</v>
      </c>
      <c r="E32" s="52">
        <f t="shared" si="1"/>
        <v>15.438081499349931</v>
      </c>
      <c r="F32" s="67">
        <v>1344154</v>
      </c>
      <c r="G32" s="52">
        <f t="shared" si="2"/>
        <v>10.327670112096165</v>
      </c>
      <c r="H32" s="52">
        <f t="shared" si="3"/>
        <v>14.266259186371233</v>
      </c>
      <c r="I32" s="52">
        <f t="shared" si="4"/>
        <v>24.825860263412096</v>
      </c>
    </row>
    <row r="33" spans="1:10" x14ac:dyDescent="0.3">
      <c r="A33" s="148"/>
      <c r="B33" s="54" t="s">
        <v>101</v>
      </c>
      <c r="C33" s="51">
        <v>5383393</v>
      </c>
      <c r="D33" s="52">
        <f t="shared" si="0"/>
        <v>-0.57139110471655652</v>
      </c>
      <c r="E33" s="52">
        <f t="shared" si="1"/>
        <v>4.7814047313048613</v>
      </c>
      <c r="F33" s="67">
        <v>1316159</v>
      </c>
      <c r="G33" s="52">
        <f t="shared" si="2"/>
        <v>-2.0827226642185392</v>
      </c>
      <c r="H33" s="52">
        <f t="shared" si="3"/>
        <v>-1.3691249215956769</v>
      </c>
      <c r="I33" s="52">
        <f t="shared" si="4"/>
        <v>24.448503016591953</v>
      </c>
    </row>
    <row r="34" spans="1:10" x14ac:dyDescent="0.3">
      <c r="A34" s="165">
        <v>2020</v>
      </c>
      <c r="B34" s="54" t="s">
        <v>98</v>
      </c>
      <c r="C34" s="51">
        <v>4372415</v>
      </c>
      <c r="D34" s="52">
        <f t="shared" si="0"/>
        <v>-18.77956894471572</v>
      </c>
      <c r="E34" s="52">
        <f t="shared" si="1"/>
        <v>7.416144991153506</v>
      </c>
      <c r="F34" s="67">
        <v>1080345</v>
      </c>
      <c r="G34" s="52">
        <f t="shared" si="2"/>
        <v>-17.916832236834612</v>
      </c>
      <c r="H34" s="52">
        <f t="shared" si="3"/>
        <v>4.2447850830893641</v>
      </c>
      <c r="I34" s="52">
        <f t="shared" si="4"/>
        <v>24.708199015875664</v>
      </c>
      <c r="J34" s="55"/>
    </row>
    <row r="35" spans="1:10" x14ac:dyDescent="0.3">
      <c r="A35" s="165"/>
      <c r="B35" s="54" t="s">
        <v>99</v>
      </c>
      <c r="C35" s="51">
        <v>2320743</v>
      </c>
      <c r="D35" s="52">
        <f t="shared" si="0"/>
        <v>-46.92308483984251</v>
      </c>
      <c r="E35" s="52">
        <f t="shared" si="1"/>
        <v>-51.36910806389897</v>
      </c>
      <c r="F35" s="67">
        <v>666317</v>
      </c>
      <c r="G35" s="52">
        <f t="shared" si="2"/>
        <v>-38.323683638097094</v>
      </c>
      <c r="H35" s="52">
        <f t="shared" si="3"/>
        <v>-45.308943643301603</v>
      </c>
      <c r="I35" s="52">
        <f t="shared" si="4"/>
        <v>28.711365282584069</v>
      </c>
    </row>
    <row r="36" spans="1:10" x14ac:dyDescent="0.3">
      <c r="A36" s="165"/>
      <c r="B36" s="54" t="s">
        <v>100</v>
      </c>
      <c r="C36" s="51">
        <v>3914418</v>
      </c>
      <c r="D36" s="52">
        <f t="shared" si="0"/>
        <v>68.670895484765012</v>
      </c>
      <c r="E36" s="52">
        <f t="shared" si="1"/>
        <v>-27.702633566849457</v>
      </c>
      <c r="F36" s="67">
        <v>1068435</v>
      </c>
      <c r="G36" s="52">
        <f t="shared" si="2"/>
        <v>60.349353235772149</v>
      </c>
      <c r="H36" s="52">
        <f t="shared" si="3"/>
        <v>-20.512456162017145</v>
      </c>
      <c r="I36" s="52">
        <f t="shared" si="4"/>
        <v>27.294862224729194</v>
      </c>
    </row>
    <row r="37" spans="1:10" x14ac:dyDescent="0.3">
      <c r="A37" s="165"/>
      <c r="B37" s="54" t="s">
        <v>101</v>
      </c>
      <c r="C37" s="51">
        <v>5596169</v>
      </c>
      <c r="D37" s="52">
        <f t="shared" si="0"/>
        <v>42.962989644948493</v>
      </c>
      <c r="E37" s="52">
        <f t="shared" si="1"/>
        <v>3.9524515486794254</v>
      </c>
      <c r="F37" s="67">
        <v>1466870</v>
      </c>
      <c r="G37" s="52">
        <f t="shared" si="2"/>
        <v>37.291459003121389</v>
      </c>
      <c r="H37" s="52">
        <f t="shared" si="3"/>
        <v>11.450820151668605</v>
      </c>
      <c r="I37" s="52">
        <f t="shared" si="4"/>
        <v>26.212038985956287</v>
      </c>
    </row>
    <row r="38" spans="1:10" x14ac:dyDescent="0.3">
      <c r="A38" s="165">
        <v>2021</v>
      </c>
      <c r="B38" s="54" t="s">
        <v>98</v>
      </c>
      <c r="C38" s="51">
        <v>5452801</v>
      </c>
      <c r="D38" s="52">
        <f t="shared" si="0"/>
        <v>-2.5618954681318584</v>
      </c>
      <c r="E38" s="52">
        <f t="shared" si="1"/>
        <v>24.709136712777724</v>
      </c>
      <c r="F38" s="67">
        <v>1420638</v>
      </c>
      <c r="G38" s="52">
        <f t="shared" si="2"/>
        <v>-3.151744871733686</v>
      </c>
      <c r="H38" s="52">
        <f t="shared" si="3"/>
        <v>31.498549074601168</v>
      </c>
      <c r="I38" s="52">
        <f t="shared" si="4"/>
        <v>26.053362299486082</v>
      </c>
      <c r="J38" s="55"/>
    </row>
    <row r="39" spans="1:10" x14ac:dyDescent="0.3">
      <c r="A39" s="165"/>
      <c r="B39" s="54" t="s">
        <v>99</v>
      </c>
      <c r="C39" s="51">
        <v>5844865</v>
      </c>
      <c r="D39" s="52">
        <f t="shared" si="0"/>
        <v>7.1901395264562185</v>
      </c>
      <c r="E39" s="52">
        <f t="shared" si="1"/>
        <v>151.85317805547621</v>
      </c>
      <c r="F39" s="67">
        <v>1539213</v>
      </c>
      <c r="G39" s="52">
        <f t="shared" si="2"/>
        <v>8.3466020196559576</v>
      </c>
      <c r="H39" s="52">
        <f t="shared" si="3"/>
        <v>131.00311113178864</v>
      </c>
      <c r="I39" s="52">
        <f t="shared" si="4"/>
        <v>26.334449127567535</v>
      </c>
    </row>
    <row r="40" spans="1:10" x14ac:dyDescent="0.3">
      <c r="A40" s="165"/>
      <c r="B40" s="54" t="s">
        <v>100</v>
      </c>
      <c r="C40" s="51">
        <v>6791292</v>
      </c>
      <c r="D40" s="52">
        <f t="shared" si="0"/>
        <v>16.192452691379522</v>
      </c>
      <c r="E40" s="52">
        <f t="shared" si="1"/>
        <v>73.494297236524048</v>
      </c>
      <c r="F40" s="67">
        <v>1908273</v>
      </c>
      <c r="G40" s="52">
        <f t="shared" si="2"/>
        <v>23.977188342354182</v>
      </c>
      <c r="H40" s="52">
        <f t="shared" si="3"/>
        <v>78.604500975726182</v>
      </c>
      <c r="I40" s="52">
        <f t="shared" si="4"/>
        <v>28.098821255219185</v>
      </c>
    </row>
    <row r="41" spans="1:10" x14ac:dyDescent="0.3">
      <c r="A41" s="165"/>
      <c r="B41" s="54" t="s">
        <v>101</v>
      </c>
      <c r="C41" s="51">
        <v>7008732</v>
      </c>
      <c r="D41" s="52">
        <f t="shared" si="0"/>
        <v>3.2017471785928286</v>
      </c>
      <c r="E41" s="52">
        <f t="shared" si="1"/>
        <v>25.241607249530883</v>
      </c>
      <c r="F41" s="67">
        <v>1976825</v>
      </c>
      <c r="G41" s="52">
        <f t="shared" si="2"/>
        <v>3.5923581164749585</v>
      </c>
      <c r="H41" s="52">
        <f t="shared" si="3"/>
        <v>34.764839419989492</v>
      </c>
      <c r="I41" s="52">
        <f t="shared" si="4"/>
        <v>28.205173203940454</v>
      </c>
    </row>
    <row r="42" spans="1:10" x14ac:dyDescent="0.3">
      <c r="A42" s="165">
        <v>2022</v>
      </c>
      <c r="B42" s="54" t="s">
        <v>98</v>
      </c>
      <c r="C42" s="51">
        <v>6009939.5363533031</v>
      </c>
      <c r="D42" s="52">
        <f t="shared" si="0"/>
        <v>-14.250687052189992</v>
      </c>
      <c r="E42" s="52">
        <f t="shared" si="1"/>
        <v>10.217474218356815</v>
      </c>
      <c r="F42" s="51">
        <v>2609671.7621472301</v>
      </c>
      <c r="G42" s="52">
        <f t="shared" ref="G42:G55" si="5">100*(F42/F41-1)</f>
        <v>32.013292129916927</v>
      </c>
      <c r="H42" s="52">
        <f t="shared" ref="H42:H55" si="6">100*(F42/F38-1)</f>
        <v>83.697167198626971</v>
      </c>
      <c r="I42" s="52">
        <f t="shared" ref="I42:I55" si="7">100*(F42/C42)</f>
        <v>43.422595957275142</v>
      </c>
      <c r="J42" s="55"/>
    </row>
    <row r="43" spans="1:10" x14ac:dyDescent="0.3">
      <c r="A43" s="165"/>
      <c r="B43" s="54" t="s">
        <v>99</v>
      </c>
      <c r="C43" s="51">
        <v>6408790.6505366797</v>
      </c>
      <c r="D43" s="52">
        <f t="shared" si="0"/>
        <v>6.6365245735132694</v>
      </c>
      <c r="E43" s="52">
        <f t="shared" si="1"/>
        <v>9.648223706393221</v>
      </c>
      <c r="F43" s="51">
        <v>2540290.4104732303</v>
      </c>
      <c r="G43" s="52">
        <f t="shared" si="5"/>
        <v>-2.6586236890157044</v>
      </c>
      <c r="H43" s="52">
        <f t="shared" si="6"/>
        <v>65.03826374083576</v>
      </c>
      <c r="I43" s="52">
        <f t="shared" si="7"/>
        <v>39.637593876787086</v>
      </c>
    </row>
    <row r="44" spans="1:10" x14ac:dyDescent="0.3">
      <c r="A44" s="165"/>
      <c r="B44" s="54" t="s">
        <v>100</v>
      </c>
      <c r="C44" s="51">
        <v>6504185.4593235198</v>
      </c>
      <c r="D44" s="52">
        <f t="shared" si="0"/>
        <v>1.488499375133312</v>
      </c>
      <c r="E44" s="52">
        <f t="shared" si="1"/>
        <v>-4.227568784797942</v>
      </c>
      <c r="F44" s="51">
        <v>2547511.0677375202</v>
      </c>
      <c r="G44" s="52">
        <f t="shared" si="5"/>
        <v>0.28424534590691941</v>
      </c>
      <c r="H44" s="52">
        <f t="shared" si="6"/>
        <v>33.498250393812647</v>
      </c>
      <c r="I44" s="52">
        <f t="shared" si="7"/>
        <v>39.167257509328138</v>
      </c>
    </row>
    <row r="45" spans="1:10" x14ac:dyDescent="0.3">
      <c r="A45" s="165"/>
      <c r="B45" s="54" t="s">
        <v>101</v>
      </c>
      <c r="C45" s="51">
        <v>6480004.4438735703</v>
      </c>
      <c r="D45" s="52">
        <f t="shared" si="0"/>
        <v>-0.37177622933993737</v>
      </c>
      <c r="E45" s="52">
        <f t="shared" si="1"/>
        <v>-7.5438403997531882</v>
      </c>
      <c r="F45" s="51">
        <v>2334818.2949038101</v>
      </c>
      <c r="G45" s="52">
        <f t="shared" si="5"/>
        <v>-8.3490421504863406</v>
      </c>
      <c r="H45" s="52">
        <f t="shared" si="6"/>
        <v>18.109508676985065</v>
      </c>
      <c r="I45" s="52">
        <f t="shared" si="7"/>
        <v>36.031121816764056</v>
      </c>
    </row>
    <row r="46" spans="1:10" x14ac:dyDescent="0.3">
      <c r="A46" s="165">
        <v>2023</v>
      </c>
      <c r="B46" s="54" t="s">
        <v>98</v>
      </c>
      <c r="C46" s="51">
        <v>4134013.3402554695</v>
      </c>
      <c r="D46" s="52">
        <f t="shared" si="0"/>
        <v>-36.203541586087731</v>
      </c>
      <c r="E46" s="52">
        <f t="shared" si="1"/>
        <v>-31.213728270486119</v>
      </c>
      <c r="F46" s="51">
        <v>1722461.8466280198</v>
      </c>
      <c r="G46" s="52">
        <f t="shared" si="5"/>
        <v>-26.227156503457937</v>
      </c>
      <c r="H46" s="52">
        <f t="shared" si="6"/>
        <v>-33.996992586884431</v>
      </c>
      <c r="I46" s="52">
        <f t="shared" si="7"/>
        <v>41.665609296789953</v>
      </c>
    </row>
    <row r="47" spans="1:10" x14ac:dyDescent="0.3">
      <c r="A47" s="165"/>
      <c r="B47" s="54" t="s">
        <v>99</v>
      </c>
      <c r="C47" s="51">
        <v>4737575.8424989898</v>
      </c>
      <c r="D47" s="52">
        <f t="shared" si="0"/>
        <v>14.599916656442669</v>
      </c>
      <c r="E47" s="52">
        <f t="shared" si="1"/>
        <v>-26.076913713786865</v>
      </c>
      <c r="F47" s="51">
        <v>1762791.7788517301</v>
      </c>
      <c r="G47" s="52">
        <f t="shared" si="5"/>
        <v>2.3414122235950963</v>
      </c>
      <c r="H47" s="52">
        <f t="shared" si="6"/>
        <v>-30.606682937352037</v>
      </c>
      <c r="I47" s="52">
        <f t="shared" si="7"/>
        <v>37.208729473803793</v>
      </c>
    </row>
    <row r="48" spans="1:10" x14ac:dyDescent="0.3">
      <c r="A48" s="165"/>
      <c r="B48" s="54" t="s">
        <v>100</v>
      </c>
      <c r="C48" s="51">
        <v>5384588.2473469293</v>
      </c>
      <c r="D48" s="52">
        <f t="shared" si="0"/>
        <v>13.657035293109976</v>
      </c>
      <c r="E48" s="52">
        <f t="shared" si="1"/>
        <v>-17.213488437229095</v>
      </c>
      <c r="F48" s="51">
        <v>1822889.8975396599</v>
      </c>
      <c r="G48" s="52">
        <f t="shared" si="5"/>
        <v>3.4092579400998302</v>
      </c>
      <c r="H48" s="52">
        <f t="shared" si="6"/>
        <v>-28.444279570545948</v>
      </c>
      <c r="I48" s="52">
        <f t="shared" si="7"/>
        <v>33.853840141589771</v>
      </c>
    </row>
    <row r="49" spans="1:10" x14ac:dyDescent="0.3">
      <c r="A49" s="165"/>
      <c r="B49" s="54" t="s">
        <v>101</v>
      </c>
      <c r="C49" s="51">
        <v>6325977.1865393203</v>
      </c>
      <c r="D49" s="52">
        <f t="shared" si="0"/>
        <v>17.483025552719432</v>
      </c>
      <c r="E49" s="52">
        <f t="shared" si="1"/>
        <v>-2.3769622176705862</v>
      </c>
      <c r="F49" s="51">
        <v>1991342.5195877301</v>
      </c>
      <c r="G49" s="52">
        <f t="shared" si="5"/>
        <v>9.2409652538767872</v>
      </c>
      <c r="H49" s="52">
        <f t="shared" si="6"/>
        <v>-14.711028094382417</v>
      </c>
      <c r="I49" s="52">
        <f t="shared" si="7"/>
        <v>31.478812851633297</v>
      </c>
    </row>
    <row r="50" spans="1:10" x14ac:dyDescent="0.3">
      <c r="A50" s="165">
        <v>2024</v>
      </c>
      <c r="B50" s="54" t="s">
        <v>98</v>
      </c>
      <c r="C50" s="51">
        <v>4849449.3947839998</v>
      </c>
      <c r="D50" s="52">
        <f t="shared" ref="D50" si="8">100*(C50/C49-1)</f>
        <v>-23.34070686971711</v>
      </c>
      <c r="E50" s="52">
        <f t="shared" ref="E50" si="9">100*(C50/C46-1)</f>
        <v>17.306089643250111</v>
      </c>
      <c r="F50" s="51">
        <v>1533851.9904080001</v>
      </c>
      <c r="G50" s="52">
        <f t="shared" si="5"/>
        <v>-22.973974827517107</v>
      </c>
      <c r="H50" s="52">
        <f t="shared" si="6"/>
        <v>-10.950016488855885</v>
      </c>
      <c r="I50" s="52">
        <f t="shared" si="7"/>
        <v>31.629405021893618</v>
      </c>
    </row>
    <row r="51" spans="1:10" x14ac:dyDescent="0.3">
      <c r="A51" s="165"/>
      <c r="B51" s="54" t="s">
        <v>99</v>
      </c>
      <c r="C51" s="67">
        <v>5319651.7611220004</v>
      </c>
      <c r="D51" s="52">
        <f t="shared" ref="D51" si="10">100*(C51/C50-1)</f>
        <v>9.695994907045403</v>
      </c>
      <c r="E51" s="52">
        <f t="shared" ref="E51" si="11">100*(C51/C47-1)</f>
        <v>12.286366234001566</v>
      </c>
      <c r="F51" s="67">
        <v>1817716.176428</v>
      </c>
      <c r="G51" s="52">
        <f t="shared" si="5"/>
        <v>18.506621746762718</v>
      </c>
      <c r="H51" s="52">
        <f t="shared" si="6"/>
        <v>3.1157620676020681</v>
      </c>
      <c r="I51" s="52">
        <f t="shared" si="7"/>
        <v>34.169834005160787</v>
      </c>
    </row>
    <row r="52" spans="1:10" x14ac:dyDescent="0.3">
      <c r="A52" s="165"/>
      <c r="B52" s="54" t="s">
        <v>100</v>
      </c>
      <c r="C52" s="67">
        <v>5896012.5077940607</v>
      </c>
      <c r="D52" s="52">
        <f t="shared" ref="D52" si="12">100*(C52/C51-1)</f>
        <v>10.834557834862801</v>
      </c>
      <c r="E52" s="52">
        <f t="shared" ref="E52" si="13">100*(C52/C48-1)</f>
        <v>9.497926990037131</v>
      </c>
      <c r="F52" s="67">
        <v>2067668.90068006</v>
      </c>
      <c r="G52" s="52">
        <f t="shared" si="5"/>
        <v>13.75092148562176</v>
      </c>
      <c r="H52" s="52">
        <f t="shared" si="6"/>
        <v>13.428073931989882</v>
      </c>
      <c r="I52" s="52">
        <f t="shared" si="7"/>
        <v>35.068936810204619</v>
      </c>
    </row>
    <row r="53" spans="1:10" x14ac:dyDescent="0.3">
      <c r="A53" s="165"/>
      <c r="B53" s="54" t="s">
        <v>101</v>
      </c>
      <c r="C53" s="67">
        <v>7607489.2836241992</v>
      </c>
      <c r="D53" s="52">
        <f t="shared" ref="D53" si="14">100*(C53/C52-1)</f>
        <v>29.027699204635372</v>
      </c>
      <c r="E53" s="52">
        <f t="shared" ref="E53" si="15">100*(C53/C49-1)</f>
        <v>20.257931056275936</v>
      </c>
      <c r="F53" s="51">
        <v>2729649.0329841501</v>
      </c>
      <c r="G53" s="52">
        <f t="shared" si="5"/>
        <v>32.015770614258578</v>
      </c>
      <c r="H53" s="52">
        <f t="shared" si="6"/>
        <v>37.075817250629115</v>
      </c>
      <c r="I53" s="52">
        <f t="shared" si="7"/>
        <v>35.881076281763072</v>
      </c>
    </row>
    <row r="54" spans="1:10" x14ac:dyDescent="0.3">
      <c r="A54" s="165">
        <v>2025</v>
      </c>
      <c r="B54" s="54" t="s">
        <v>98</v>
      </c>
      <c r="C54" s="67">
        <v>6584926.0241587097</v>
      </c>
      <c r="D54" s="52">
        <f t="shared" ref="D54:D55" si="16">100*(C54/C53-1)</f>
        <v>-13.441534011314982</v>
      </c>
      <c r="E54" s="52">
        <f t="shared" ref="E54:E55" si="17">100*(C54/C50-1)</f>
        <v>35.787086081182018</v>
      </c>
      <c r="F54" s="51">
        <v>2424758.9611637597</v>
      </c>
      <c r="G54" s="52">
        <f t="shared" si="5"/>
        <v>-11.169570451592959</v>
      </c>
      <c r="H54" s="52">
        <f t="shared" si="6"/>
        <v>58.082981691002722</v>
      </c>
      <c r="I54" s="52">
        <f t="shared" si="7"/>
        <v>36.822873214791308</v>
      </c>
    </row>
    <row r="55" spans="1:10" x14ac:dyDescent="0.3">
      <c r="A55" s="165"/>
      <c r="B55" s="76" t="s">
        <v>99</v>
      </c>
      <c r="C55" s="118">
        <v>6532509.6831592601</v>
      </c>
      <c r="D55" s="119">
        <f t="shared" si="16"/>
        <v>-0.7960050091245563</v>
      </c>
      <c r="E55" s="119">
        <f t="shared" si="17"/>
        <v>22.799573665728978</v>
      </c>
      <c r="F55" s="118">
        <v>2384097.9619072597</v>
      </c>
      <c r="G55" s="121">
        <f t="shared" si="5"/>
        <v>-1.6769089178655827</v>
      </c>
      <c r="H55" s="121">
        <f t="shared" si="6"/>
        <v>31.158978108026659</v>
      </c>
      <c r="I55" s="121">
        <f t="shared" si="7"/>
        <v>36.495896332973501</v>
      </c>
      <c r="J55" s="124"/>
    </row>
    <row r="56" spans="1:10" x14ac:dyDescent="0.3">
      <c r="A56" s="165"/>
      <c r="B56" s="54" t="s">
        <v>100</v>
      </c>
      <c r="C56" s="114">
        <v>7476009.9350561602</v>
      </c>
      <c r="D56" s="116">
        <f t="shared" ref="D56" si="18">100*(C56/C55-1)</f>
        <v>14.443151218424276</v>
      </c>
      <c r="E56" s="116">
        <f t="shared" ref="E56" si="19">100*(C56/C52-1)</f>
        <v>26.797728552533904</v>
      </c>
      <c r="F56" s="114">
        <v>2725952.8493471397</v>
      </c>
      <c r="G56" s="52">
        <f t="shared" ref="G56" si="20">100*(F56/F55-1)</f>
        <v>14.338961439587772</v>
      </c>
      <c r="H56" s="52">
        <f t="shared" ref="H56" si="21">100*(F56/F52-1)</f>
        <v>31.837009709367337</v>
      </c>
      <c r="I56" s="52">
        <f t="shared" ref="I56" si="22">100*(F56/C56)</f>
        <v>36.46267023488997</v>
      </c>
      <c r="J56" s="124"/>
    </row>
    <row r="57" spans="1:10" x14ac:dyDescent="0.3">
      <c r="A57" s="70"/>
      <c r="B57" s="70"/>
      <c r="C57" s="73"/>
      <c r="D57" s="73"/>
      <c r="E57" s="73"/>
      <c r="F57" s="63"/>
      <c r="G57" s="73"/>
      <c r="H57" s="73"/>
      <c r="I57" s="73"/>
    </row>
    <row r="58" spans="1:10" x14ac:dyDescent="0.3">
      <c r="A58" s="17" t="s">
        <v>102</v>
      </c>
    </row>
    <row r="59" spans="1:10" x14ac:dyDescent="0.3">
      <c r="A59" s="164" t="s">
        <v>103</v>
      </c>
      <c r="B59" s="164"/>
      <c r="C59" s="164"/>
      <c r="D59" s="164"/>
      <c r="E59" s="164"/>
      <c r="F59" s="164"/>
      <c r="G59" s="164"/>
      <c r="H59" s="164"/>
    </row>
    <row r="60" spans="1:10" x14ac:dyDescent="0.3">
      <c r="A60" s="164"/>
      <c r="B60" s="164"/>
      <c r="C60" s="164"/>
      <c r="D60" s="164"/>
      <c r="E60" s="164"/>
      <c r="F60" s="164"/>
      <c r="G60" s="164"/>
      <c r="H60" s="164"/>
    </row>
  </sheetData>
  <autoFilter ref="B1:B13" xr:uid="{00000000-0009-0000-0000-000007000000}"/>
  <mergeCells count="29">
    <mergeCell ref="A8:I8"/>
    <mergeCell ref="A9:H9"/>
    <mergeCell ref="G10:I10"/>
    <mergeCell ref="A11:A13"/>
    <mergeCell ref="A34:A37"/>
    <mergeCell ref="A26:A29"/>
    <mergeCell ref="A22:A25"/>
    <mergeCell ref="A30:A33"/>
    <mergeCell ref="B11:B13"/>
    <mergeCell ref="C11:E11"/>
    <mergeCell ref="F11:H11"/>
    <mergeCell ref="I11:I13"/>
    <mergeCell ref="C12:C13"/>
    <mergeCell ref="D12:E12"/>
    <mergeCell ref="F12:F13"/>
    <mergeCell ref="G12:H12"/>
    <mergeCell ref="A2:H2"/>
    <mergeCell ref="A3:H3"/>
    <mergeCell ref="A4:H4"/>
    <mergeCell ref="A5:H5"/>
    <mergeCell ref="A7:H7"/>
    <mergeCell ref="A59:H60"/>
    <mergeCell ref="A14:A17"/>
    <mergeCell ref="A18:A21"/>
    <mergeCell ref="A38:A41"/>
    <mergeCell ref="A42:A45"/>
    <mergeCell ref="A46:A49"/>
    <mergeCell ref="A50:A53"/>
    <mergeCell ref="A54:A5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J60"/>
  <sheetViews>
    <sheetView showGridLines="0" zoomScale="85" zoomScaleNormal="85" workbookViewId="0">
      <pane xSplit="2" ySplit="13" topLeftCell="C29" activePane="bottomRight" state="frozen"/>
      <selection activeCell="A44" sqref="A44:A46"/>
      <selection pane="topRight" activeCell="A44" sqref="A44:A46"/>
      <selection pane="bottomLeft" activeCell="A44" sqref="A44:A46"/>
      <selection pane="bottomRight" activeCell="F41" sqref="F14:F41"/>
    </sheetView>
  </sheetViews>
  <sheetFormatPr baseColWidth="10" defaultColWidth="11.453125" defaultRowHeight="14" x14ac:dyDescent="0.3"/>
  <cols>
    <col min="1" max="2" width="11.7265625" style="17" customWidth="1"/>
    <col min="3" max="3" width="17.81640625" style="17" customWidth="1"/>
    <col min="4" max="5" width="10.7265625" style="17" customWidth="1"/>
    <col min="6" max="6" width="17.7265625" style="17" customWidth="1"/>
    <col min="7" max="8" width="10.7265625" style="17" customWidth="1"/>
    <col min="9" max="9" width="12.26953125" style="17" customWidth="1"/>
    <col min="10" max="16384" width="11.453125" style="17"/>
  </cols>
  <sheetData>
    <row r="1" spans="1:9" s="12" customFormat="1" ht="13" x14ac:dyDescent="0.3">
      <c r="A1" s="9"/>
      <c r="B1" s="10"/>
      <c r="C1" s="10"/>
      <c r="D1" s="10"/>
      <c r="E1" s="10"/>
      <c r="F1" s="10"/>
      <c r="G1" s="10"/>
      <c r="H1" s="10"/>
      <c r="I1" s="11"/>
    </row>
    <row r="2" spans="1:9" s="12" customFormat="1" x14ac:dyDescent="0.3">
      <c r="A2" s="155" t="s">
        <v>82</v>
      </c>
      <c r="B2" s="156"/>
      <c r="C2" s="156"/>
      <c r="D2" s="156"/>
      <c r="E2" s="156"/>
      <c r="F2" s="156"/>
      <c r="G2" s="156"/>
      <c r="H2" s="156"/>
      <c r="I2" s="13"/>
    </row>
    <row r="3" spans="1:9" s="12" customFormat="1" x14ac:dyDescent="0.3">
      <c r="A3" s="155" t="s">
        <v>83</v>
      </c>
      <c r="B3" s="156"/>
      <c r="C3" s="156"/>
      <c r="D3" s="156"/>
      <c r="E3" s="156"/>
      <c r="F3" s="156"/>
      <c r="G3" s="156"/>
      <c r="H3" s="156"/>
      <c r="I3" s="13"/>
    </row>
    <row r="4" spans="1:9" s="12" customFormat="1" x14ac:dyDescent="0.3">
      <c r="A4" s="155" t="s">
        <v>84</v>
      </c>
      <c r="B4" s="156"/>
      <c r="C4" s="156"/>
      <c r="D4" s="156"/>
      <c r="E4" s="156"/>
      <c r="F4" s="156"/>
      <c r="G4" s="156"/>
      <c r="H4" s="156"/>
      <c r="I4" s="13"/>
    </row>
    <row r="5" spans="1:9" s="12" customFormat="1" x14ac:dyDescent="0.3">
      <c r="A5" s="155" t="s">
        <v>85</v>
      </c>
      <c r="B5" s="156"/>
      <c r="C5" s="156"/>
      <c r="D5" s="156"/>
      <c r="E5" s="156"/>
      <c r="F5" s="156"/>
      <c r="G5" s="156"/>
      <c r="H5" s="156"/>
      <c r="I5" s="13"/>
    </row>
    <row r="6" spans="1:9" s="12" customFormat="1" x14ac:dyDescent="0.3">
      <c r="A6" s="14"/>
      <c r="B6" s="15"/>
      <c r="C6" s="15"/>
      <c r="D6" s="15"/>
      <c r="E6" s="15"/>
      <c r="F6" s="15"/>
      <c r="G6" s="15"/>
      <c r="H6" s="15"/>
      <c r="I6" s="13"/>
    </row>
    <row r="7" spans="1:9" s="12" customFormat="1" x14ac:dyDescent="0.3">
      <c r="A7" s="152" t="s">
        <v>86</v>
      </c>
      <c r="B7" s="153"/>
      <c r="C7" s="153"/>
      <c r="D7" s="153"/>
      <c r="E7" s="153"/>
      <c r="F7" s="153"/>
      <c r="G7" s="153"/>
      <c r="H7" s="153"/>
      <c r="I7" s="13"/>
    </row>
    <row r="8" spans="1:9" x14ac:dyDescent="0.3">
      <c r="A8" s="152" t="s">
        <v>119</v>
      </c>
      <c r="B8" s="153"/>
      <c r="C8" s="153"/>
      <c r="D8" s="153"/>
      <c r="E8" s="153"/>
      <c r="F8" s="153"/>
      <c r="G8" s="153"/>
      <c r="H8" s="153"/>
      <c r="I8" s="166"/>
    </row>
    <row r="9" spans="1:9" x14ac:dyDescent="0.3">
      <c r="A9" s="155" t="s">
        <v>126</v>
      </c>
      <c r="B9" s="156"/>
      <c r="C9" s="156"/>
      <c r="D9" s="156"/>
      <c r="E9" s="156"/>
      <c r="F9" s="156"/>
      <c r="G9" s="156"/>
      <c r="H9" s="156"/>
      <c r="I9" s="16"/>
    </row>
    <row r="10" spans="1:9" x14ac:dyDescent="0.3">
      <c r="A10" s="18"/>
      <c r="B10" s="19"/>
      <c r="C10" s="19"/>
      <c r="D10" s="19"/>
      <c r="E10" s="19"/>
      <c r="F10" s="19"/>
      <c r="G10" s="159" t="s">
        <v>118</v>
      </c>
      <c r="H10" s="159"/>
      <c r="I10" s="160"/>
    </row>
    <row r="11" spans="1:9" ht="15" customHeight="1" x14ac:dyDescent="0.3">
      <c r="A11" s="157" t="s">
        <v>89</v>
      </c>
      <c r="B11" s="157" t="s">
        <v>90</v>
      </c>
      <c r="C11" s="161" t="s">
        <v>91</v>
      </c>
      <c r="D11" s="154"/>
      <c r="E11" s="163"/>
      <c r="F11" s="161" t="s">
        <v>92</v>
      </c>
      <c r="G11" s="154"/>
      <c r="H11" s="154"/>
      <c r="I11" s="158" t="s">
        <v>93</v>
      </c>
    </row>
    <row r="12" spans="1:9" ht="15" customHeight="1" x14ac:dyDescent="0.3">
      <c r="A12" s="157"/>
      <c r="B12" s="161"/>
      <c r="C12" s="157" t="s">
        <v>120</v>
      </c>
      <c r="D12" s="154" t="s">
        <v>95</v>
      </c>
      <c r="E12" s="154"/>
      <c r="F12" s="157" t="s">
        <v>120</v>
      </c>
      <c r="G12" s="154" t="s">
        <v>95</v>
      </c>
      <c r="H12" s="154"/>
      <c r="I12" s="162"/>
    </row>
    <row r="13" spans="1:9" x14ac:dyDescent="0.3">
      <c r="A13" s="158"/>
      <c r="B13" s="171"/>
      <c r="C13" s="158"/>
      <c r="D13" s="48" t="s">
        <v>96</v>
      </c>
      <c r="E13" s="49" t="s">
        <v>97</v>
      </c>
      <c r="F13" s="158"/>
      <c r="G13" s="48" t="s">
        <v>96</v>
      </c>
      <c r="H13" s="49" t="s">
        <v>97</v>
      </c>
      <c r="I13" s="162"/>
    </row>
    <row r="14" spans="1:9" x14ac:dyDescent="0.3">
      <c r="A14" s="165">
        <v>2015</v>
      </c>
      <c r="B14" s="54" t="s">
        <v>98</v>
      </c>
      <c r="C14" s="51">
        <v>1872565</v>
      </c>
      <c r="D14" s="52"/>
      <c r="E14" s="52"/>
      <c r="F14" s="67">
        <v>568398</v>
      </c>
      <c r="G14" s="52"/>
      <c r="H14" s="52"/>
      <c r="I14" s="52">
        <v>43.876258748231841</v>
      </c>
    </row>
    <row r="15" spans="1:9" x14ac:dyDescent="0.3">
      <c r="A15" s="165"/>
      <c r="B15" s="54" t="s">
        <v>99</v>
      </c>
      <c r="C15" s="51">
        <v>1838796</v>
      </c>
      <c r="D15" s="52">
        <v>-3.2702420011057001</v>
      </c>
      <c r="E15" s="52"/>
      <c r="F15" s="67">
        <v>516202</v>
      </c>
      <c r="G15" s="52">
        <v>-9.8094043550472065</v>
      </c>
      <c r="H15" s="52"/>
      <c r="I15" s="52">
        <v>40.910119006193888</v>
      </c>
    </row>
    <row r="16" spans="1:9" x14ac:dyDescent="0.3">
      <c r="A16" s="165"/>
      <c r="B16" s="54" t="s">
        <v>100</v>
      </c>
      <c r="C16" s="51">
        <v>1935728</v>
      </c>
      <c r="D16" s="52">
        <v>4.7823439348597674</v>
      </c>
      <c r="E16" s="52"/>
      <c r="F16" s="67">
        <v>553270</v>
      </c>
      <c r="G16" s="52">
        <v>5.4740893529249064</v>
      </c>
      <c r="H16" s="52"/>
      <c r="I16" s="52">
        <v>41.180196829540037</v>
      </c>
    </row>
    <row r="17" spans="1:9" x14ac:dyDescent="0.3">
      <c r="A17" s="165"/>
      <c r="B17" s="54" t="s">
        <v>101</v>
      </c>
      <c r="C17" s="51">
        <v>2144690</v>
      </c>
      <c r="D17" s="52">
        <v>7.7348662591926569</v>
      </c>
      <c r="E17" s="52"/>
      <c r="F17" s="67">
        <v>605175</v>
      </c>
      <c r="G17" s="52">
        <v>9.439873551701254</v>
      </c>
      <c r="H17" s="52"/>
      <c r="I17" s="52">
        <v>41.831912827705253</v>
      </c>
    </row>
    <row r="18" spans="1:9" x14ac:dyDescent="0.3">
      <c r="A18" s="165">
        <v>2016</v>
      </c>
      <c r="B18" s="54" t="s">
        <v>98</v>
      </c>
      <c r="C18" s="51">
        <v>1895673</v>
      </c>
      <c r="D18" s="52">
        <v>-4.6993049026709599</v>
      </c>
      <c r="E18" s="52">
        <v>4.0640096669171584</v>
      </c>
      <c r="F18" s="67">
        <v>565426</v>
      </c>
      <c r="G18" s="52">
        <v>-6.9698767215144102</v>
      </c>
      <c r="H18" s="52">
        <v>-3.1485295866272338</v>
      </c>
      <c r="I18" s="52">
        <v>40.835253125507911</v>
      </c>
    </row>
    <row r="19" spans="1:9" x14ac:dyDescent="0.3">
      <c r="A19" s="165"/>
      <c r="B19" s="54" t="s">
        <v>99</v>
      </c>
      <c r="C19" s="51">
        <v>2174556</v>
      </c>
      <c r="D19" s="52">
        <v>13.538355547397501</v>
      </c>
      <c r="E19" s="52">
        <v>22.147070081425284</v>
      </c>
      <c r="F19" s="67">
        <v>647154</v>
      </c>
      <c r="G19" s="52">
        <v>15.681157067015718</v>
      </c>
      <c r="H19" s="52">
        <v>24.224594381950794</v>
      </c>
      <c r="I19" s="52">
        <v>41.605934029150241</v>
      </c>
    </row>
    <row r="20" spans="1:9" x14ac:dyDescent="0.3">
      <c r="A20" s="165"/>
      <c r="B20" s="54" t="s">
        <v>100</v>
      </c>
      <c r="C20" s="51">
        <v>2024067</v>
      </c>
      <c r="D20" s="52">
        <v>-3.0264118424191935</v>
      </c>
      <c r="E20" s="52">
        <v>13.044232681939462</v>
      </c>
      <c r="F20" s="67">
        <v>614347</v>
      </c>
      <c r="G20" s="52">
        <v>-6.4477200093805038</v>
      </c>
      <c r="H20" s="52">
        <v>10.18340245114544</v>
      </c>
      <c r="I20" s="52">
        <v>40.138042363053763</v>
      </c>
    </row>
    <row r="21" spans="1:9" x14ac:dyDescent="0.3">
      <c r="A21" s="165"/>
      <c r="B21" s="54" t="s">
        <v>101</v>
      </c>
      <c r="C21" s="51">
        <v>2494380</v>
      </c>
      <c r="D21" s="52">
        <v>15.923123417774974</v>
      </c>
      <c r="E21" s="52">
        <v>21.636021762248973</v>
      </c>
      <c r="F21" s="67">
        <v>668649</v>
      </c>
      <c r="G21" s="52">
        <v>7.3956495963580835</v>
      </c>
      <c r="H21" s="52">
        <v>8.125290142879237</v>
      </c>
      <c r="I21" s="52">
        <v>37.185429498575154</v>
      </c>
    </row>
    <row r="22" spans="1:9" x14ac:dyDescent="0.3">
      <c r="A22" s="165">
        <v>2017</v>
      </c>
      <c r="B22" s="54" t="s">
        <v>98</v>
      </c>
      <c r="C22" s="51">
        <v>2101872</v>
      </c>
      <c r="D22" s="52">
        <v>-17.884760856095511</v>
      </c>
      <c r="E22" s="52">
        <v>4.8069062384013819</v>
      </c>
      <c r="F22" s="67">
        <v>536743</v>
      </c>
      <c r="G22" s="52">
        <v>-19.234235692392616</v>
      </c>
      <c r="H22" s="52">
        <v>-6.1290967740657862</v>
      </c>
      <c r="I22" s="52">
        <v>36.574327321824669</v>
      </c>
    </row>
    <row r="23" spans="1:9" x14ac:dyDescent="0.3">
      <c r="A23" s="165"/>
      <c r="B23" s="54" t="s">
        <v>99</v>
      </c>
      <c r="C23" s="51">
        <v>2232997</v>
      </c>
      <c r="D23" s="52">
        <v>11.325373710097409</v>
      </c>
      <c r="E23" s="52">
        <v>2.7641095217238103</v>
      </c>
      <c r="F23" s="67">
        <v>556469</v>
      </c>
      <c r="G23" s="52">
        <v>6.4366763773365108</v>
      </c>
      <c r="H23" s="52">
        <v>-13.630644772000934</v>
      </c>
      <c r="I23" s="52">
        <v>34.968217138073179</v>
      </c>
    </row>
    <row r="24" spans="1:9" x14ac:dyDescent="0.3">
      <c r="A24" s="165"/>
      <c r="B24" s="54" t="s">
        <v>100</v>
      </c>
      <c r="C24" s="51">
        <v>2333814</v>
      </c>
      <c r="D24" s="52">
        <v>3.7214224528662783</v>
      </c>
      <c r="E24" s="52">
        <v>9.9148728968846456</v>
      </c>
      <c r="F24" s="67">
        <v>534270</v>
      </c>
      <c r="G24" s="52">
        <v>-3.2598570641467148</v>
      </c>
      <c r="H24" s="52">
        <v>-10.687545286208845</v>
      </c>
      <c r="I24" s="52">
        <v>32.614577048308412</v>
      </c>
    </row>
    <row r="25" spans="1:9" x14ac:dyDescent="0.3">
      <c r="A25" s="165"/>
      <c r="B25" s="54" t="s">
        <v>101</v>
      </c>
      <c r="C25" s="51">
        <v>2894042</v>
      </c>
      <c r="D25" s="52">
        <v>22.173601325125475</v>
      </c>
      <c r="E25" s="52">
        <v>15.841390958818351</v>
      </c>
      <c r="F25" s="67">
        <v>655126</v>
      </c>
      <c r="G25" s="52">
        <f t="shared" ref="G25:G30" si="0">100*(F25/F24-1)</f>
        <v>22.620772268703092</v>
      </c>
      <c r="H25" s="52">
        <f t="shared" ref="H25:H30" si="1">100*(F25/F21-1)</f>
        <v>-2.0224362857044542</v>
      </c>
      <c r="I25" s="52">
        <v>32.137102904839359</v>
      </c>
    </row>
    <row r="26" spans="1:9" x14ac:dyDescent="0.3">
      <c r="A26" s="165">
        <v>2018</v>
      </c>
      <c r="B26" s="54" t="s">
        <v>98</v>
      </c>
      <c r="C26" s="51">
        <v>2300363</v>
      </c>
      <c r="D26" s="52">
        <f t="shared" ref="D26:D49" si="2">100*(C26/C25-1)</f>
        <v>-20.513834975442645</v>
      </c>
      <c r="E26" s="52">
        <f t="shared" ref="E26:E49" si="3">100*(C26/C22-1)</f>
        <v>9.4435341448004362</v>
      </c>
      <c r="F26" s="67">
        <v>515828</v>
      </c>
      <c r="G26" s="52">
        <f t="shared" si="0"/>
        <v>-21.262779984308366</v>
      </c>
      <c r="H26" s="52">
        <f t="shared" si="1"/>
        <v>-3.8966507248347937</v>
      </c>
      <c r="I26" s="52">
        <f t="shared" ref="I26:I49" si="4">100*(F26/C26)</f>
        <v>22.423765292695109</v>
      </c>
    </row>
    <row r="27" spans="1:9" x14ac:dyDescent="0.3">
      <c r="A27" s="165"/>
      <c r="B27" s="54" t="s">
        <v>99</v>
      </c>
      <c r="C27" s="51">
        <v>2604230</v>
      </c>
      <c r="D27" s="52">
        <f t="shared" si="2"/>
        <v>13.209523888186347</v>
      </c>
      <c r="E27" s="52">
        <f t="shared" si="3"/>
        <v>16.624876791146615</v>
      </c>
      <c r="F27" s="67">
        <v>538399</v>
      </c>
      <c r="G27" s="52">
        <f t="shared" si="0"/>
        <v>4.3756833673239903</v>
      </c>
      <c r="H27" s="52">
        <f t="shared" si="1"/>
        <v>-3.2472608537043368</v>
      </c>
      <c r="I27" s="52">
        <f t="shared" si="4"/>
        <v>20.674018807862595</v>
      </c>
    </row>
    <row r="28" spans="1:9" x14ac:dyDescent="0.3">
      <c r="A28" s="165"/>
      <c r="B28" s="54" t="s">
        <v>100</v>
      </c>
      <c r="C28" s="51">
        <v>2807639</v>
      </c>
      <c r="D28" s="52">
        <f t="shared" si="2"/>
        <v>7.8107156433955494</v>
      </c>
      <c r="E28" s="52">
        <f t="shared" si="3"/>
        <v>20.302603377989858</v>
      </c>
      <c r="F28" s="67">
        <v>529647</v>
      </c>
      <c r="G28" s="52">
        <f t="shared" si="0"/>
        <v>-1.6255602257805091</v>
      </c>
      <c r="H28" s="52">
        <f t="shared" si="1"/>
        <v>-0.86529282946824493</v>
      </c>
      <c r="I28" s="52">
        <f t="shared" si="4"/>
        <v>18.864497893069586</v>
      </c>
    </row>
    <row r="29" spans="1:9" x14ac:dyDescent="0.3">
      <c r="A29" s="165"/>
      <c r="B29" s="54" t="s">
        <v>101</v>
      </c>
      <c r="C29" s="51">
        <v>3085237</v>
      </c>
      <c r="D29" s="52">
        <f t="shared" si="2"/>
        <v>9.8872397769086398</v>
      </c>
      <c r="E29" s="52">
        <f t="shared" si="3"/>
        <v>6.6065039830106143</v>
      </c>
      <c r="F29" s="67">
        <v>632661</v>
      </c>
      <c r="G29" s="52">
        <f t="shared" si="0"/>
        <v>19.449557913100612</v>
      </c>
      <c r="H29" s="52">
        <f t="shared" si="1"/>
        <v>-3.4291113465195977</v>
      </c>
      <c r="I29" s="52">
        <f t="shared" si="4"/>
        <v>20.506074573849595</v>
      </c>
    </row>
    <row r="30" spans="1:9" x14ac:dyDescent="0.3">
      <c r="A30" s="146">
        <v>2019</v>
      </c>
      <c r="B30" s="54" t="s">
        <v>98</v>
      </c>
      <c r="C30" s="58">
        <v>2275001</v>
      </c>
      <c r="D30" s="52">
        <f t="shared" si="2"/>
        <v>-26.261710202490118</v>
      </c>
      <c r="E30" s="52">
        <f t="shared" si="3"/>
        <v>-1.1025216454968234</v>
      </c>
      <c r="F30" s="67">
        <v>467053</v>
      </c>
      <c r="G30" s="52">
        <f t="shared" si="0"/>
        <v>-26.176419915246875</v>
      </c>
      <c r="H30" s="52">
        <f t="shared" si="1"/>
        <v>-9.4556712702683843</v>
      </c>
      <c r="I30" s="52">
        <f t="shared" si="4"/>
        <v>20.529793173717287</v>
      </c>
    </row>
    <row r="31" spans="1:9" x14ac:dyDescent="0.3">
      <c r="A31" s="147"/>
      <c r="B31" s="54" t="s">
        <v>99</v>
      </c>
      <c r="C31" s="51">
        <v>2464800</v>
      </c>
      <c r="D31" s="52">
        <f t="shared" si="2"/>
        <v>8.3428095196441667</v>
      </c>
      <c r="E31" s="52">
        <f t="shared" si="3"/>
        <v>-5.3539817911628429</v>
      </c>
      <c r="F31" s="67">
        <v>530828</v>
      </c>
      <c r="G31" s="52">
        <f t="shared" ref="G31:G49" si="5">100*(F31/F30-1)</f>
        <v>13.654767231984376</v>
      </c>
      <c r="H31" s="52">
        <f t="shared" ref="H31:H49" si="6">100*(F31/F27-1)</f>
        <v>-1.406206177946101</v>
      </c>
      <c r="I31" s="52">
        <f t="shared" si="4"/>
        <v>21.536351833820188</v>
      </c>
    </row>
    <row r="32" spans="1:9" x14ac:dyDescent="0.3">
      <c r="A32" s="147"/>
      <c r="B32" s="54" t="s">
        <v>100</v>
      </c>
      <c r="C32" s="51">
        <v>3002977</v>
      </c>
      <c r="D32" s="52">
        <f t="shared" si="2"/>
        <v>21.834509899383313</v>
      </c>
      <c r="E32" s="52">
        <f t="shared" si="3"/>
        <v>6.9573759304526028</v>
      </c>
      <c r="F32" s="67">
        <v>621770</v>
      </c>
      <c r="G32" s="52">
        <f t="shared" si="5"/>
        <v>17.132103054096625</v>
      </c>
      <c r="H32" s="52">
        <f t="shared" si="6"/>
        <v>17.393282695833268</v>
      </c>
      <c r="I32" s="52">
        <f t="shared" si="4"/>
        <v>20.705120285636553</v>
      </c>
    </row>
    <row r="33" spans="1:9" x14ac:dyDescent="0.3">
      <c r="A33" s="148"/>
      <c r="B33" s="54" t="s">
        <v>101</v>
      </c>
      <c r="C33" s="51">
        <v>2974059</v>
      </c>
      <c r="D33" s="52">
        <f t="shared" si="2"/>
        <v>-0.96297773842424217</v>
      </c>
      <c r="E33" s="52">
        <f t="shared" si="3"/>
        <v>-3.6035481228832711</v>
      </c>
      <c r="F33" s="67">
        <v>580881</v>
      </c>
      <c r="G33" s="52">
        <f t="shared" si="5"/>
        <v>-6.5762259356353603</v>
      </c>
      <c r="H33" s="52">
        <f t="shared" si="6"/>
        <v>-8.1844779431638699</v>
      </c>
      <c r="I33" s="52">
        <f t="shared" si="4"/>
        <v>19.531589655753297</v>
      </c>
    </row>
    <row r="34" spans="1:9" x14ac:dyDescent="0.3">
      <c r="A34" s="165">
        <v>2020</v>
      </c>
      <c r="B34" s="54" t="s">
        <v>98</v>
      </c>
      <c r="C34" s="51">
        <v>2408861</v>
      </c>
      <c r="D34" s="52">
        <f t="shared" si="2"/>
        <v>-19.004263197199521</v>
      </c>
      <c r="E34" s="52">
        <f t="shared" si="3"/>
        <v>5.8839534576028862</v>
      </c>
      <c r="F34" s="67">
        <v>474130</v>
      </c>
      <c r="G34" s="52">
        <f t="shared" si="5"/>
        <v>-18.377430144900586</v>
      </c>
      <c r="H34" s="52">
        <f t="shared" si="6"/>
        <v>1.5152455931125575</v>
      </c>
      <c r="I34" s="52">
        <f t="shared" si="4"/>
        <v>19.682746326998526</v>
      </c>
    </row>
    <row r="35" spans="1:9" x14ac:dyDescent="0.3">
      <c r="A35" s="165"/>
      <c r="B35" s="54" t="s">
        <v>99</v>
      </c>
      <c r="C35" s="51">
        <v>1293593</v>
      </c>
      <c r="D35" s="52">
        <f t="shared" si="2"/>
        <v>-46.298561851431032</v>
      </c>
      <c r="E35" s="52">
        <f t="shared" si="3"/>
        <v>-47.517323920804934</v>
      </c>
      <c r="F35" s="67">
        <v>325229</v>
      </c>
      <c r="G35" s="52">
        <f t="shared" si="5"/>
        <v>-31.405099867125053</v>
      </c>
      <c r="H35" s="52">
        <f t="shared" si="6"/>
        <v>-38.731754918730743</v>
      </c>
      <c r="I35" s="52">
        <f t="shared" si="4"/>
        <v>25.141524420741302</v>
      </c>
    </row>
    <row r="36" spans="1:9" x14ac:dyDescent="0.3">
      <c r="A36" s="165"/>
      <c r="B36" s="54" t="s">
        <v>100</v>
      </c>
      <c r="C36" s="51">
        <v>2182708</v>
      </c>
      <c r="D36" s="52">
        <f t="shared" si="2"/>
        <v>68.732205570067251</v>
      </c>
      <c r="E36" s="52">
        <f t="shared" si="3"/>
        <v>-27.315194222266769</v>
      </c>
      <c r="F36" s="67">
        <v>541315</v>
      </c>
      <c r="G36" s="52">
        <f t="shared" si="5"/>
        <v>66.441184519215696</v>
      </c>
      <c r="H36" s="52">
        <f t="shared" si="6"/>
        <v>-12.939672226064303</v>
      </c>
      <c r="I36" s="52">
        <f t="shared" si="4"/>
        <v>24.800156502839592</v>
      </c>
    </row>
    <row r="37" spans="1:9" x14ac:dyDescent="0.3">
      <c r="A37" s="165"/>
      <c r="B37" s="54" t="s">
        <v>101</v>
      </c>
      <c r="C37" s="51">
        <v>3235861</v>
      </c>
      <c r="D37" s="52">
        <f t="shared" si="2"/>
        <v>48.249834609118579</v>
      </c>
      <c r="E37" s="52">
        <f t="shared" si="3"/>
        <v>8.8028515910410619</v>
      </c>
      <c r="F37" s="67">
        <v>758449</v>
      </c>
      <c r="G37" s="52">
        <f t="shared" si="5"/>
        <v>40.112319074845516</v>
      </c>
      <c r="H37" s="52">
        <f t="shared" si="6"/>
        <v>30.568739552507317</v>
      </c>
      <c r="I37" s="52">
        <f t="shared" si="4"/>
        <v>23.438862176094709</v>
      </c>
    </row>
    <row r="38" spans="1:9" x14ac:dyDescent="0.3">
      <c r="A38" s="165">
        <v>2021</v>
      </c>
      <c r="B38" s="54" t="s">
        <v>98</v>
      </c>
      <c r="C38" s="51">
        <v>2747048</v>
      </c>
      <c r="D38" s="52">
        <f t="shared" si="2"/>
        <v>-15.106118587912153</v>
      </c>
      <c r="E38" s="52">
        <f t="shared" si="3"/>
        <v>14.039290768541646</v>
      </c>
      <c r="F38" s="67">
        <v>660800</v>
      </c>
      <c r="G38" s="52">
        <f t="shared" si="5"/>
        <v>-12.87482744390196</v>
      </c>
      <c r="H38" s="52">
        <f t="shared" si="6"/>
        <v>39.371058570434258</v>
      </c>
      <c r="I38" s="52">
        <f t="shared" si="4"/>
        <v>24.054912764538518</v>
      </c>
    </row>
    <row r="39" spans="1:9" x14ac:dyDescent="0.3">
      <c r="A39" s="165"/>
      <c r="B39" s="54" t="s">
        <v>99</v>
      </c>
      <c r="C39" s="51">
        <v>2951738</v>
      </c>
      <c r="D39" s="52">
        <f t="shared" si="2"/>
        <v>7.4512713283495513</v>
      </c>
      <c r="E39" s="52">
        <f t="shared" si="3"/>
        <v>128.18135224912317</v>
      </c>
      <c r="F39" s="67">
        <v>643492</v>
      </c>
      <c r="G39" s="52">
        <f t="shared" si="5"/>
        <v>-2.6192493946731288</v>
      </c>
      <c r="H39" s="52">
        <f t="shared" si="6"/>
        <v>97.85812458298615</v>
      </c>
      <c r="I39" s="52">
        <f t="shared" si="4"/>
        <v>21.800444348380513</v>
      </c>
    </row>
    <row r="40" spans="1:9" x14ac:dyDescent="0.3">
      <c r="A40" s="165"/>
      <c r="B40" s="54" t="s">
        <v>100</v>
      </c>
      <c r="C40" s="51">
        <v>3580719</v>
      </c>
      <c r="D40" s="52">
        <f t="shared" si="2"/>
        <v>21.308835675795066</v>
      </c>
      <c r="E40" s="52">
        <f t="shared" si="3"/>
        <v>64.04938269342486</v>
      </c>
      <c r="F40" s="67">
        <v>893467</v>
      </c>
      <c r="G40" s="52">
        <f t="shared" si="5"/>
        <v>38.846636788025336</v>
      </c>
      <c r="H40" s="52">
        <f t="shared" si="6"/>
        <v>65.054912574009592</v>
      </c>
      <c r="I40" s="52">
        <f t="shared" si="4"/>
        <v>24.952167427826648</v>
      </c>
    </row>
    <row r="41" spans="1:9" x14ac:dyDescent="0.3">
      <c r="A41" s="165"/>
      <c r="B41" s="54" t="s">
        <v>101</v>
      </c>
      <c r="C41" s="51">
        <v>3698509</v>
      </c>
      <c r="D41" s="52">
        <f t="shared" si="2"/>
        <v>3.2895627945113803</v>
      </c>
      <c r="E41" s="52">
        <f t="shared" si="3"/>
        <v>14.297523904765995</v>
      </c>
      <c r="F41" s="67">
        <v>917533</v>
      </c>
      <c r="G41" s="52">
        <f t="shared" si="5"/>
        <v>2.6935521961079623</v>
      </c>
      <c r="H41" s="52">
        <f t="shared" si="6"/>
        <v>20.974910640003475</v>
      </c>
      <c r="I41" s="52">
        <f t="shared" si="4"/>
        <v>24.808186217743419</v>
      </c>
    </row>
    <row r="42" spans="1:9" x14ac:dyDescent="0.3">
      <c r="A42" s="165">
        <v>2022</v>
      </c>
      <c r="B42" s="54" t="s">
        <v>98</v>
      </c>
      <c r="C42" s="51">
        <v>3596180.3038576604</v>
      </c>
      <c r="D42" s="52">
        <f t="shared" si="2"/>
        <v>-2.7667553639139308</v>
      </c>
      <c r="E42" s="52">
        <f t="shared" si="3"/>
        <v>30.910719574527292</v>
      </c>
      <c r="F42" s="51">
        <v>1465731.6790196802</v>
      </c>
      <c r="G42" s="52">
        <f t="shared" si="5"/>
        <v>59.747025885682618</v>
      </c>
      <c r="H42" s="52">
        <f t="shared" si="6"/>
        <v>121.81169476690074</v>
      </c>
      <c r="I42" s="52">
        <f t="shared" si="4"/>
        <v>40.758014203219304</v>
      </c>
    </row>
    <row r="43" spans="1:9" x14ac:dyDescent="0.3">
      <c r="A43" s="165"/>
      <c r="B43" s="54" t="s">
        <v>99</v>
      </c>
      <c r="C43" s="51">
        <v>3761243.5393059999</v>
      </c>
      <c r="D43" s="52">
        <f t="shared" si="2"/>
        <v>4.5899599436456162</v>
      </c>
      <c r="E43" s="52">
        <f t="shared" si="3"/>
        <v>27.424708402507257</v>
      </c>
      <c r="F43" s="51">
        <v>1327988.1121360001</v>
      </c>
      <c r="G43" s="52">
        <f t="shared" si="5"/>
        <v>-9.3975977223748508</v>
      </c>
      <c r="H43" s="52">
        <f t="shared" si="6"/>
        <v>106.37212461631225</v>
      </c>
      <c r="I43" s="52">
        <f t="shared" si="4"/>
        <v>35.307155685564354</v>
      </c>
    </row>
    <row r="44" spans="1:9" x14ac:dyDescent="0.3">
      <c r="A44" s="165"/>
      <c r="B44" s="54" t="s">
        <v>100</v>
      </c>
      <c r="C44" s="51">
        <v>4060595.7523389999</v>
      </c>
      <c r="D44" s="52">
        <f t="shared" si="2"/>
        <v>7.9588628044073628</v>
      </c>
      <c r="E44" s="52">
        <f t="shared" si="3"/>
        <v>13.40168698909352</v>
      </c>
      <c r="F44" s="51">
        <v>1467559.1455910001</v>
      </c>
      <c r="G44" s="52">
        <f t="shared" si="5"/>
        <v>10.509961059102203</v>
      </c>
      <c r="H44" s="52">
        <f t="shared" si="6"/>
        <v>64.254431958986743</v>
      </c>
      <c r="I44" s="52">
        <f t="shared" si="4"/>
        <v>36.141473692515461</v>
      </c>
    </row>
    <row r="45" spans="1:9" x14ac:dyDescent="0.3">
      <c r="A45" s="165"/>
      <c r="B45" s="54" t="s">
        <v>101</v>
      </c>
      <c r="C45" s="51">
        <v>4304354.6324088704</v>
      </c>
      <c r="D45" s="52">
        <f t="shared" si="2"/>
        <v>6.0030324350671904</v>
      </c>
      <c r="E45" s="52">
        <f t="shared" si="3"/>
        <v>16.380807303939783</v>
      </c>
      <c r="F45" s="51">
        <v>1442525.4746600001</v>
      </c>
      <c r="G45" s="52">
        <f t="shared" si="5"/>
        <v>-1.7058032043348215</v>
      </c>
      <c r="H45" s="52">
        <f t="shared" si="6"/>
        <v>57.217830275314356</v>
      </c>
      <c r="I45" s="52">
        <f t="shared" si="4"/>
        <v>33.513165104909383</v>
      </c>
    </row>
    <row r="46" spans="1:9" x14ac:dyDescent="0.3">
      <c r="A46" s="149">
        <v>2023</v>
      </c>
      <c r="B46" s="54" t="s">
        <v>98</v>
      </c>
      <c r="C46" s="51">
        <v>2538955.5356576499</v>
      </c>
      <c r="D46" s="52">
        <f t="shared" si="2"/>
        <v>-41.014257595295767</v>
      </c>
      <c r="E46" s="52">
        <f t="shared" si="3"/>
        <v>-29.398547316048486</v>
      </c>
      <c r="F46" s="51">
        <v>1052149.0098089299</v>
      </c>
      <c r="G46" s="52">
        <f t="shared" si="5"/>
        <v>-27.062015313322696</v>
      </c>
      <c r="H46" s="52">
        <f t="shared" si="6"/>
        <v>-28.21680633165855</v>
      </c>
      <c r="I46" s="52">
        <f t="shared" si="4"/>
        <v>41.440229851697588</v>
      </c>
    </row>
    <row r="47" spans="1:9" x14ac:dyDescent="0.3">
      <c r="A47" s="150"/>
      <c r="B47" s="54" t="s">
        <v>99</v>
      </c>
      <c r="C47" s="51">
        <v>3138829.0328230001</v>
      </c>
      <c r="D47" s="52">
        <f t="shared" si="2"/>
        <v>23.626782302430847</v>
      </c>
      <c r="E47" s="52">
        <f t="shared" si="3"/>
        <v>-16.548104369701189</v>
      </c>
      <c r="F47" s="51">
        <v>1081207.879096</v>
      </c>
      <c r="G47" s="52">
        <f t="shared" si="5"/>
        <v>2.7618587306704079</v>
      </c>
      <c r="H47" s="52">
        <f t="shared" si="6"/>
        <v>-18.583015223160913</v>
      </c>
      <c r="I47" s="52">
        <f t="shared" si="4"/>
        <v>34.446217611399597</v>
      </c>
    </row>
    <row r="48" spans="1:9" x14ac:dyDescent="0.3">
      <c r="A48" s="150"/>
      <c r="B48" s="54" t="s">
        <v>100</v>
      </c>
      <c r="C48" s="51">
        <v>3536144.844846</v>
      </c>
      <c r="D48" s="52">
        <f t="shared" si="2"/>
        <v>12.65809025812603</v>
      </c>
      <c r="E48" s="52">
        <f t="shared" si="3"/>
        <v>-12.915614837820378</v>
      </c>
      <c r="F48" s="51">
        <v>1070991.8445319999</v>
      </c>
      <c r="G48" s="52">
        <f t="shared" si="5"/>
        <v>-0.944872374824135</v>
      </c>
      <c r="H48" s="52">
        <f t="shared" si="6"/>
        <v>-27.022236360995102</v>
      </c>
      <c r="I48" s="52">
        <f t="shared" si="4"/>
        <v>30.286990254174441</v>
      </c>
    </row>
    <row r="49" spans="1:10" x14ac:dyDescent="0.3">
      <c r="A49" s="150"/>
      <c r="B49" s="54" t="s">
        <v>101</v>
      </c>
      <c r="C49" s="51">
        <v>4642615.5449820003</v>
      </c>
      <c r="D49" s="52">
        <f t="shared" si="2"/>
        <v>31.29031045627848</v>
      </c>
      <c r="E49" s="52">
        <f t="shared" si="3"/>
        <v>7.858574431257459</v>
      </c>
      <c r="F49" s="51">
        <v>1259413.932879</v>
      </c>
      <c r="G49" s="52">
        <f t="shared" si="5"/>
        <v>17.593232787812351</v>
      </c>
      <c r="H49" s="52">
        <f t="shared" si="6"/>
        <v>-12.693816850905804</v>
      </c>
      <c r="I49" s="52">
        <f t="shared" si="4"/>
        <v>27.127250160531712</v>
      </c>
    </row>
    <row r="50" spans="1:10" x14ac:dyDescent="0.3">
      <c r="A50" s="165">
        <v>2024</v>
      </c>
      <c r="B50" s="54" t="s">
        <v>98</v>
      </c>
      <c r="C50" s="51">
        <v>3465295.0072670002</v>
      </c>
      <c r="D50" s="52">
        <f>100*(C50/C49-1)</f>
        <v>-25.358992712362628</v>
      </c>
      <c r="E50" s="52">
        <f t="shared" ref="E50" si="7">100*(C50/C46-1)</f>
        <v>36.485060829133673</v>
      </c>
      <c r="F50" s="51">
        <v>928938.49592699995</v>
      </c>
      <c r="G50" s="52">
        <f t="shared" ref="G50" si="8">100*(F50/F49-1)</f>
        <v>-26.240414555089011</v>
      </c>
      <c r="H50" s="52">
        <f t="shared" ref="H50" si="9">100*(F50/F46-1)</f>
        <v>-11.7103673275618</v>
      </c>
      <c r="I50" s="52">
        <f t="shared" ref="I50" si="10">100*(F50/C50)</f>
        <v>26.806909483289065</v>
      </c>
    </row>
    <row r="51" spans="1:10" x14ac:dyDescent="0.3">
      <c r="A51" s="165"/>
      <c r="B51" s="54" t="s">
        <v>99</v>
      </c>
      <c r="C51" s="51">
        <v>3379882.5175410002</v>
      </c>
      <c r="D51" s="52">
        <f>100*(C51/C50-1)</f>
        <v>-2.4647970676921593</v>
      </c>
      <c r="E51" s="52">
        <f t="shared" ref="E51" si="11">100*(C51/C47-1)</f>
        <v>7.6797264902702</v>
      </c>
      <c r="F51" s="51">
        <v>962601.97775600001</v>
      </c>
      <c r="G51" s="52">
        <f t="shared" ref="G51" si="12">100*(F51/F50-1)</f>
        <v>3.6238655171036749</v>
      </c>
      <c r="H51" s="52">
        <f t="shared" ref="H51" si="13">100*(F51/F47-1)</f>
        <v>-10.969759251030119</v>
      </c>
      <c r="I51" s="52">
        <f t="shared" ref="I51" si="14">100*(F51/C51)</f>
        <v>28.480338377451396</v>
      </c>
    </row>
    <row r="52" spans="1:10" x14ac:dyDescent="0.3">
      <c r="A52" s="165"/>
      <c r="B52" s="54" t="s">
        <v>100</v>
      </c>
      <c r="C52" s="51">
        <v>3938693.72065</v>
      </c>
      <c r="D52" s="52">
        <f>100*(C52/C51-1)</f>
        <v>16.533450503349378</v>
      </c>
      <c r="E52" s="52">
        <f t="shared" ref="E52" si="15">100*(C52/C48-1)</f>
        <v>11.383834471337417</v>
      </c>
      <c r="F52" s="51">
        <v>1202186.7398689999</v>
      </c>
      <c r="G52" s="52">
        <f t="shared" ref="G52" si="16">100*(F52/F51-1)</f>
        <v>24.889286293750978</v>
      </c>
      <c r="H52" s="52">
        <f t="shared" ref="H52" si="17">100*(F52/F48-1)</f>
        <v>12.249850081195458</v>
      </c>
      <c r="I52" s="52">
        <f t="shared" ref="I52" si="18">100*(F52/C52)</f>
        <v>30.522473315609922</v>
      </c>
    </row>
    <row r="53" spans="1:10" x14ac:dyDescent="0.3">
      <c r="A53" s="165"/>
      <c r="B53" s="54" t="s">
        <v>101</v>
      </c>
      <c r="C53" s="51">
        <v>5111650.9893700499</v>
      </c>
      <c r="D53" s="52">
        <f t="shared" ref="D53:D54" si="19">100*(C53/C52-1)</f>
        <v>29.780362524011572</v>
      </c>
      <c r="E53" s="52">
        <f t="shared" ref="E53:E55" si="20">100*(C53/C49-1)</f>
        <v>10.102827594565955</v>
      </c>
      <c r="F53" s="51">
        <v>1683090.8583500001</v>
      </c>
      <c r="G53" s="52">
        <f t="shared" ref="G53:G55" si="21">100*(F53/F52-1)</f>
        <v>40.002447417894786</v>
      </c>
      <c r="H53" s="52">
        <f t="shared" ref="H53:H55" si="22">100*(F53/F49-1)</f>
        <v>33.640800249246205</v>
      </c>
      <c r="I53" s="52">
        <f t="shared" ref="I53:I54" si="23">100*(F53/C53)</f>
        <v>32.926560554507283</v>
      </c>
    </row>
    <row r="54" spans="1:10" x14ac:dyDescent="0.3">
      <c r="A54" s="165">
        <v>2025</v>
      </c>
      <c r="B54" s="54" t="s">
        <v>98</v>
      </c>
      <c r="C54" s="51">
        <v>4219798.8368999502</v>
      </c>
      <c r="D54" s="52">
        <f t="shared" si="19"/>
        <v>-17.447438299773477</v>
      </c>
      <c r="E54" s="52">
        <f t="shared" si="20"/>
        <v>21.773148550143496</v>
      </c>
      <c r="F54" s="51">
        <v>1414140.611207</v>
      </c>
      <c r="G54" s="52">
        <f t="shared" si="21"/>
        <v>-15.979544170696913</v>
      </c>
      <c r="H54" s="52">
        <f t="shared" si="22"/>
        <v>52.231888053666076</v>
      </c>
      <c r="I54" s="52">
        <f t="shared" si="23"/>
        <v>33.512038508591317</v>
      </c>
      <c r="J54" s="126"/>
    </row>
    <row r="55" spans="1:10" x14ac:dyDescent="0.3">
      <c r="A55" s="165"/>
      <c r="B55" s="76" t="s">
        <v>99</v>
      </c>
      <c r="C55" s="120">
        <v>3855302.4055269998</v>
      </c>
      <c r="D55" s="119">
        <f>100*(C55/C54-1)</f>
        <v>-8.6377679472684381</v>
      </c>
      <c r="E55" s="119">
        <f t="shared" si="20"/>
        <v>14.066166072893171</v>
      </c>
      <c r="F55" s="120">
        <v>1253429.894324</v>
      </c>
      <c r="G55" s="119">
        <f t="shared" si="21"/>
        <v>-11.364550003682439</v>
      </c>
      <c r="H55" s="119">
        <f t="shared" si="22"/>
        <v>30.212686373860631</v>
      </c>
      <c r="I55" s="119">
        <f>100*(F55/C55)</f>
        <v>32.511843753866629</v>
      </c>
      <c r="J55" s="124"/>
    </row>
    <row r="56" spans="1:10" x14ac:dyDescent="0.3">
      <c r="A56" s="165"/>
      <c r="B56" s="54" t="s">
        <v>100</v>
      </c>
      <c r="C56" s="115">
        <v>4709807.0357570099</v>
      </c>
      <c r="D56" s="116">
        <f>100*(C56/C55-1)</f>
        <v>22.164399581339822</v>
      </c>
      <c r="E56" s="116">
        <f t="shared" ref="E56" si="24">100*(C56/C52-1)</f>
        <v>19.57789485037069</v>
      </c>
      <c r="F56" s="115">
        <v>1544964.2598919999</v>
      </c>
      <c r="G56" s="116">
        <f t="shared" ref="G56" si="25">100*(F56/F55-1)</f>
        <v>23.258928711384396</v>
      </c>
      <c r="H56" s="116">
        <f t="shared" ref="H56" si="26">100*(F56/F52-1)</f>
        <v>28.512834874584602</v>
      </c>
      <c r="I56" s="116">
        <f>100*(F56/C56)</f>
        <v>32.803132870679846</v>
      </c>
      <c r="J56" s="124"/>
    </row>
    <row r="58" spans="1:10" x14ac:dyDescent="0.3">
      <c r="A58" s="17" t="s">
        <v>102</v>
      </c>
    </row>
    <row r="59" spans="1:10" x14ac:dyDescent="0.3">
      <c r="A59" s="164" t="s">
        <v>103</v>
      </c>
      <c r="B59" s="164"/>
      <c r="C59" s="164"/>
      <c r="D59" s="164"/>
      <c r="E59" s="164"/>
      <c r="F59" s="164"/>
      <c r="G59" s="164"/>
      <c r="H59" s="164"/>
    </row>
    <row r="60" spans="1:10" x14ac:dyDescent="0.3">
      <c r="A60" s="164"/>
      <c r="B60" s="164"/>
      <c r="C60" s="164"/>
      <c r="D60" s="164"/>
      <c r="E60" s="164"/>
      <c r="F60" s="164"/>
      <c r="G60" s="164"/>
      <c r="H60" s="164"/>
    </row>
  </sheetData>
  <autoFilter ref="B1:B13" xr:uid="{00000000-0009-0000-0000-000008000000}"/>
  <mergeCells count="29">
    <mergeCell ref="A2:H2"/>
    <mergeCell ref="A3:H3"/>
    <mergeCell ref="A4:H4"/>
    <mergeCell ref="A5:H5"/>
    <mergeCell ref="A7:H7"/>
    <mergeCell ref="A8:I8"/>
    <mergeCell ref="A9:H9"/>
    <mergeCell ref="G10:I10"/>
    <mergeCell ref="A11:A13"/>
    <mergeCell ref="B11:B13"/>
    <mergeCell ref="C11:E11"/>
    <mergeCell ref="I11:I13"/>
    <mergeCell ref="C12:C13"/>
    <mergeCell ref="F11:H11"/>
    <mergeCell ref="A59:H60"/>
    <mergeCell ref="D12:E12"/>
    <mergeCell ref="F12:F13"/>
    <mergeCell ref="G12:H12"/>
    <mergeCell ref="A34:A37"/>
    <mergeCell ref="A30:A33"/>
    <mergeCell ref="A22:A25"/>
    <mergeCell ref="A14:A17"/>
    <mergeCell ref="A42:A45"/>
    <mergeCell ref="A18:A21"/>
    <mergeCell ref="A38:A41"/>
    <mergeCell ref="A26:A29"/>
    <mergeCell ref="A46:A49"/>
    <mergeCell ref="A50:A53"/>
    <mergeCell ref="A54:A5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decf02-235f-46b0-8e8c-99a2ae9ef6d0" xsi:nil="true"/>
    <lcf76f155ced4ddcb4097134ff3c332f xmlns="564179b0-c934-486a-9a07-04f0e262129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758669ADFEF1745846598965420BD19" ma:contentTypeVersion="13" ma:contentTypeDescription="Crear nuevo documento." ma:contentTypeScope="" ma:versionID="360acf696b2ceaf31f0a45cba5761670">
  <xsd:schema xmlns:xsd="http://www.w3.org/2001/XMLSchema" xmlns:xs="http://www.w3.org/2001/XMLSchema" xmlns:p="http://schemas.microsoft.com/office/2006/metadata/properties" xmlns:ns2="564179b0-c934-486a-9a07-04f0e262129f" xmlns:ns3="8cdecf02-235f-46b0-8e8c-99a2ae9ef6d0" targetNamespace="http://schemas.microsoft.com/office/2006/metadata/properties" ma:root="true" ma:fieldsID="495e54add9515b7764ad166483c1e204" ns2:_="" ns3:_="">
    <xsd:import namespace="564179b0-c934-486a-9a07-04f0e262129f"/>
    <xsd:import namespace="8cdecf02-235f-46b0-8e8c-99a2ae9ef6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179b0-c934-486a-9a07-04f0e2621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decf02-235f-46b0-8e8c-99a2ae9ef6d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369372f5-eedb-4818-ad65-0658af1b75ad}" ma:internalName="TaxCatchAll" ma:showField="CatchAllData" ma:web="8cdecf02-235f-46b0-8e8c-99a2ae9ef6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1C58C6-0645-43DD-BBF4-3BB44855F84F}">
  <ds:schemaRefs>
    <ds:schemaRef ds:uri="http://schemas.microsoft.com/office/2006/metadata/properties"/>
    <ds:schemaRef ds:uri="http://schemas.microsoft.com/office/infopath/2007/PartnerControls"/>
    <ds:schemaRef ds:uri="8cdecf02-235f-46b0-8e8c-99a2ae9ef6d0"/>
    <ds:schemaRef ds:uri="564179b0-c934-486a-9a07-04f0e262129f"/>
  </ds:schemaRefs>
</ds:datastoreItem>
</file>

<file path=customXml/itemProps2.xml><?xml version="1.0" encoding="utf-8"?>
<ds:datastoreItem xmlns:ds="http://schemas.openxmlformats.org/officeDocument/2006/customXml" ds:itemID="{9504A05C-B5B2-4EFE-A387-D8E1AB6250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179b0-c934-486a-9a07-04f0e262129f"/>
    <ds:schemaRef ds:uri="8cdecf02-235f-46b0-8e8c-99a2ae9ef6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3F5CDC-6969-41E4-9D7F-C13B0F9F0F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Contenido</vt:lpstr>
      <vt:lpstr>Metadato</vt:lpstr>
      <vt:lpstr>Cuadro 1</vt:lpstr>
      <vt:lpstr>Cuadro 2</vt:lpstr>
      <vt:lpstr>Cuadro 3</vt:lpstr>
      <vt:lpstr>Cuadro 4</vt:lpstr>
      <vt:lpstr>Cuadro 5</vt:lpstr>
      <vt:lpstr>Cuadro 6</vt:lpstr>
      <vt:lpstr>Cuadro 7</vt:lpstr>
      <vt:lpstr>Cuadro 8</vt:lpstr>
      <vt:lpstr>Cuadro 9</vt:lpstr>
      <vt:lpstr>Cuadro 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Lucia Camargo de la Hoz</dc:creator>
  <cp:keywords/>
  <dc:description/>
  <cp:lastModifiedBy>Carlos Alberto Herrera Cely</cp:lastModifiedBy>
  <cp:revision/>
  <dcterms:created xsi:type="dcterms:W3CDTF">2006-09-12T12:46:56Z</dcterms:created>
  <dcterms:modified xsi:type="dcterms:W3CDTF">2025-12-10T22:07:37Z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0x010100A758669ADFEF1745846598965420BD19</vt:lpwstr>
  </property>
  <property fmtid="{D5CDD505-2E9C-101B-9397-08002B2CF9AE}" pid="3" name="MediaServiceImageTags">
    <vt:lpwstr/>
  </property>
</Properties>
</file>